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929"/>
  <workbookPr/>
  <mc:AlternateContent xmlns:mc="http://schemas.openxmlformats.org/markup-compatibility/2006">
    <mc:Choice Requires="x15">
      <x15ac:absPath xmlns:x15ac="http://schemas.microsoft.com/office/spreadsheetml/2010/11/ac" url="H:\VO\DNS\Asfalty\Vyzva c. 14\Prilohy\Vykaz vymer\"/>
    </mc:Choice>
  </mc:AlternateContent>
  <xr:revisionPtr revIDLastSave="0" documentId="13_ncr:1_{0D1F1B35-7B71-4751-AC88-DAAE449FEE63}" xr6:coauthVersionLast="46" xr6:coauthVersionMax="46" xr10:uidLastSave="{00000000-0000-0000-0000-000000000000}"/>
  <bookViews>
    <workbookView xWindow="-120" yWindow="-120" windowWidth="29040" windowHeight="15840" tabRatio="899" xr2:uid="{00000000-000D-0000-FFFF-FFFF00000000}"/>
  </bookViews>
  <sheets>
    <sheet name="2605 Bátorová - Opatovská Nová " sheetId="19" r:id="rId1"/>
    <sheet name="2597 Veľká Čalomija" sheetId="13" r:id="rId2"/>
    <sheet name="2602 Veľké Zlievce - Bušince" sheetId="16" r:id="rId3"/>
    <sheet name="527 Kosihy nad Ipľom - Koláre" sheetId="12" r:id="rId4"/>
    <sheet name="VK" sheetId="17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3" i="12" l="1"/>
  <c r="H27" i="16" l="1"/>
  <c r="H5" i="17" l="1"/>
  <c r="H6" i="17"/>
  <c r="H8" i="17"/>
  <c r="H7" i="17"/>
  <c r="H9" i="17" l="1"/>
  <c r="H31" i="16" l="1"/>
  <c r="H33" i="12"/>
  <c r="H31" i="13"/>
  <c r="H31" i="19"/>
  <c r="H25" i="13" l="1"/>
  <c r="G30" i="19" l="1"/>
  <c r="H30" i="19" s="1"/>
  <c r="H25" i="19"/>
  <c r="H23" i="19"/>
  <c r="B18" i="19"/>
  <c r="G29" i="19" l="1"/>
  <c r="H29" i="19" s="1"/>
  <c r="G28" i="19"/>
  <c r="H28" i="19" s="1"/>
  <c r="G27" i="19"/>
  <c r="H27" i="19" s="1"/>
  <c r="G26" i="19"/>
  <c r="H26" i="19" s="1"/>
  <c r="G24" i="19"/>
  <c r="H24" i="19" s="1"/>
  <c r="H32" i="19" l="1"/>
  <c r="I5" i="17" s="1"/>
  <c r="J5" i="17" s="1"/>
  <c r="J34" i="19" l="1"/>
  <c r="K34" i="19"/>
  <c r="B20" i="12"/>
  <c r="G27" i="12" s="1"/>
  <c r="H27" i="12" s="1"/>
  <c r="G31" i="12" l="1"/>
  <c r="H31" i="12" s="1"/>
  <c r="G30" i="12"/>
  <c r="H30" i="12" s="1"/>
  <c r="G30" i="16"/>
  <c r="H30" i="16" s="1"/>
  <c r="H25" i="16"/>
  <c r="H23" i="16"/>
  <c r="B18" i="16"/>
  <c r="G28" i="16" l="1"/>
  <c r="H28" i="16" s="1"/>
  <c r="G29" i="16"/>
  <c r="H29" i="16" s="1"/>
  <c r="G24" i="16"/>
  <c r="H24" i="16" s="1"/>
  <c r="G26" i="16"/>
  <c r="H26" i="16" s="1"/>
  <c r="H32" i="16" l="1"/>
  <c r="I7" i="17" s="1"/>
  <c r="G30" i="13"/>
  <c r="H30" i="13" s="1"/>
  <c r="G23" i="13"/>
  <c r="H23" i="13" s="1"/>
  <c r="B18" i="13"/>
  <c r="G27" i="13" s="1"/>
  <c r="H27" i="13" s="1"/>
  <c r="G32" i="12"/>
  <c r="H32" i="12" s="1"/>
  <c r="H26" i="12"/>
  <c r="G25" i="12"/>
  <c r="H25" i="12" s="1"/>
  <c r="G28" i="12"/>
  <c r="H28" i="12" s="1"/>
  <c r="J7" i="17" l="1"/>
  <c r="J34" i="16"/>
  <c r="G26" i="13"/>
  <c r="H26" i="13" s="1"/>
  <c r="G29" i="13"/>
  <c r="H29" i="13" s="1"/>
  <c r="K34" i="16"/>
  <c r="G24" i="13"/>
  <c r="H24" i="13" s="1"/>
  <c r="G28" i="13"/>
  <c r="H28" i="13" s="1"/>
  <c r="G29" i="12"/>
  <c r="H29" i="12" s="1"/>
  <c r="H34" i="12" l="1"/>
  <c r="I8" i="17" s="1"/>
  <c r="J8" i="17" s="1"/>
  <c r="H32" i="13"/>
  <c r="I6" i="17" s="1"/>
  <c r="J6" i="17" s="1"/>
  <c r="J34" i="13" l="1"/>
  <c r="K34" i="13"/>
  <c r="J9" i="17"/>
  <c r="K36" i="12"/>
  <c r="J36" i="12"/>
  <c r="I9" i="17"/>
</calcChain>
</file>

<file path=xl/sharedStrings.xml><?xml version="1.0" encoding="utf-8"?>
<sst xmlns="http://schemas.openxmlformats.org/spreadsheetml/2006/main" count="282" uniqueCount="85">
  <si>
    <t>Zákazka na uskutočnenie stavebných prác:</t>
  </si>
  <si>
    <t>Výkaz výmer</t>
  </si>
  <si>
    <t>Uchádzač:</t>
  </si>
  <si>
    <t>Adresa sídla uchádzača:</t>
  </si>
  <si>
    <t>Názov stavby</t>
  </si>
  <si>
    <t>Číslo cesty/ Názov stavby</t>
  </si>
  <si>
    <t>dĺžka úseku</t>
  </si>
  <si>
    <t>m</t>
  </si>
  <si>
    <t>šírka voz.m</t>
  </si>
  <si>
    <t>plocha úseku</t>
  </si>
  <si>
    <t>m2</t>
  </si>
  <si>
    <t>korekcie</t>
  </si>
  <si>
    <t>jednotk.cena</t>
  </si>
  <si>
    <t>spolu bez DPH</t>
  </si>
  <si>
    <t>pol.</t>
  </si>
  <si>
    <t>m.j.</t>
  </si>
  <si>
    <t>špecif.</t>
  </si>
  <si>
    <t>€</t>
  </si>
  <si>
    <t>výmera</t>
  </si>
  <si>
    <t xml:space="preserve">zapílenie asfaltu na hr. 50 mm začiatku a konca úseku </t>
  </si>
  <si>
    <t>50 mm</t>
  </si>
  <si>
    <t>čistenie vozovky-zametanie</t>
  </si>
  <si>
    <r>
      <t>m</t>
    </r>
    <r>
      <rPr>
        <vertAlign val="superscript"/>
        <sz val="10"/>
        <rFont val="Arial"/>
        <family val="2"/>
        <charset val="238"/>
      </rPr>
      <t>2</t>
    </r>
  </si>
  <si>
    <t xml:space="preserve">Postrek spojovací </t>
  </si>
  <si>
    <r>
      <t>0,7 kg/m</t>
    </r>
    <r>
      <rPr>
        <vertAlign val="superscript"/>
        <sz val="10"/>
        <rFont val="Arial CE"/>
        <family val="2"/>
        <charset val="238"/>
      </rPr>
      <t>2</t>
    </r>
  </si>
  <si>
    <r>
      <t>AC</t>
    </r>
    <r>
      <rPr>
        <sz val="9"/>
        <rFont val="Arial"/>
        <family val="2"/>
        <charset val="238"/>
      </rPr>
      <t>o</t>
    </r>
    <r>
      <rPr>
        <sz val="11"/>
        <color theme="1"/>
        <rFont val="Calibri"/>
        <family val="2"/>
        <charset val="238"/>
        <scheme val="minor"/>
      </rPr>
      <t xml:space="preserve"> 11-II s dovozom rozprestrením a zhutnením</t>
    </r>
  </si>
  <si>
    <r>
      <rPr>
        <sz val="11"/>
        <color theme="1"/>
        <rFont val="Calibri"/>
        <family val="2"/>
        <charset val="238"/>
        <scheme val="minor"/>
      </rPr>
      <t>m</t>
    </r>
    <r>
      <rPr>
        <vertAlign val="superscript"/>
        <sz val="10"/>
        <rFont val="Arial"/>
        <family val="2"/>
        <charset val="238"/>
      </rPr>
      <t>2</t>
    </r>
  </si>
  <si>
    <t>spolu</t>
  </si>
  <si>
    <t>DPH 20%</t>
  </si>
  <si>
    <t>Spolu s DPH</t>
  </si>
  <si>
    <t>CELKOM:</t>
  </si>
  <si>
    <t>*pri pokládke všetky spoje opatriť asfaltovou zálievkou!</t>
  </si>
  <si>
    <t>*do ceny zahrnúť všetky VRN (dočasné DZ, zriadenie uzávierky, územné a prevádzkové vplyvy a pod.)</t>
  </si>
  <si>
    <t>*objednávateľ poskytne zhotoviteľovi ku dňu odovzdania staveniska ohlásenie stavebných úprav, určenie dočasného DZ a povolenie čiastočnej uzávierky cesty</t>
  </si>
  <si>
    <t>......................................................................................</t>
  </si>
  <si>
    <t xml:space="preserve">V                                   dňa          </t>
  </si>
  <si>
    <t>podpis uchádzača alebo osoby oprávnenej konať za uchádzača</t>
  </si>
  <si>
    <t>asfaltová zálievka pracovných spojov</t>
  </si>
  <si>
    <t>p.č.</t>
  </si>
  <si>
    <t>cesta</t>
  </si>
  <si>
    <t>okres</t>
  </si>
  <si>
    <t>staničenie do</t>
  </si>
  <si>
    <t>staničenie od</t>
  </si>
  <si>
    <t>dĺžka opravy v km</t>
  </si>
  <si>
    <t>VK</t>
  </si>
  <si>
    <t>Miestopis</t>
  </si>
  <si>
    <r>
      <t>0,5 kg/m</t>
    </r>
    <r>
      <rPr>
        <vertAlign val="superscript"/>
        <sz val="10"/>
        <rFont val="Arial CE"/>
        <family val="2"/>
        <charset val="238"/>
      </rPr>
      <t>2</t>
    </r>
  </si>
  <si>
    <t>ACL 16-II   s dovozom rozprestrením a zhutnením; vysprávky nerovností krytu</t>
  </si>
  <si>
    <t>ACL 16-II   s dovozom rozprestrením a zhutnením</t>
  </si>
  <si>
    <t>III/2605</t>
  </si>
  <si>
    <t>Čebovce - Slovenské Ďarmoty</t>
  </si>
  <si>
    <t>III/2597</t>
  </si>
  <si>
    <t>Veľká Čalomija</t>
  </si>
  <si>
    <t>staničenie v km: 0,000 - 0,997</t>
  </si>
  <si>
    <t>II/527</t>
  </si>
  <si>
    <t>Kosihy nad Ipľom - Koláre</t>
  </si>
  <si>
    <t>km 23,563 most M113</t>
  </si>
  <si>
    <t>III/2602</t>
  </si>
  <si>
    <t>Malý Krtíš - Bušince</t>
  </si>
  <si>
    <t>staničenie v km: 26,580 - 27,630</t>
  </si>
  <si>
    <t>Príloha č. 2</t>
  </si>
  <si>
    <t>Príloha č. 3</t>
  </si>
  <si>
    <t>Príloha č. 4</t>
  </si>
  <si>
    <t>Príloha č.  5</t>
  </si>
  <si>
    <t>staničenie v km: 12,385 - 13,035</t>
  </si>
  <si>
    <t>Rekonštrukcie ciest II. a III. triedy v okresoch BBSK  - RI 2021</t>
  </si>
  <si>
    <t xml:space="preserve">III /2605   </t>
  </si>
  <si>
    <t xml:space="preserve">III /2597   </t>
  </si>
  <si>
    <t>Veľká Čalomija - spojka</t>
  </si>
  <si>
    <t>II /527</t>
  </si>
  <si>
    <t>III / 2602</t>
  </si>
  <si>
    <t xml:space="preserve">miestopis  </t>
  </si>
  <si>
    <t>Veľké Zlievce - Bušince</t>
  </si>
  <si>
    <t>fr.0 - 32</t>
  </si>
  <si>
    <t>Náklady  v              €   bez DPH</t>
  </si>
  <si>
    <t>Náklady  v                  € s DPH</t>
  </si>
  <si>
    <t>Okres VK spolu celkom</t>
  </si>
  <si>
    <t>Rekonštrukcie ciest  II. a III. tried v okrese Veľký Krtíš - RI 2021</t>
  </si>
  <si>
    <t>dosýpanie krajníc s dovozom, rozprestrením a zhutnením do hr. 100 mm, šírka 500 mm, mat. štrkodrva fr. 0-32</t>
  </si>
  <si>
    <t>frézovanie s naložením a odvozom do 10 km                     (začiatok a koniec )</t>
  </si>
  <si>
    <t xml:space="preserve">frézovanie s naložením a odvozom do 10 km                     ( začiatok a koniec ) </t>
  </si>
  <si>
    <t xml:space="preserve">frézovanie s naložením a odvozom do 10 km                     ( začiatok a koniec, pripojenia k budovám, spevneným plochám ) </t>
  </si>
  <si>
    <t>frézovanie s naložením a odvozom do 10 km                    (začiatok a koniec ) + most</t>
  </si>
  <si>
    <t>staničenie v km: 20,925 - 24,695</t>
  </si>
  <si>
    <t>Malý Krtíš – Bušince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</si>
</sst>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\ _€_-;\-* #,##0.00\ _€_-;_-* &quot;-&quot;??\ _€_-;_-@_-"/>
    <numFmt numFmtId="165" formatCode="#,##0.000"/>
    <numFmt numFmtId="166" formatCode="#,##0.00;[Red]#,##0.00"/>
    <numFmt numFmtId="167" formatCode="0.000"/>
  </numFmts>
  <fonts count="30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b/>
      <sz val="12"/>
      <name val="Arial"/>
      <family val="2"/>
      <charset val="238"/>
    </font>
    <font>
      <sz val="9"/>
      <name val="Arial"/>
      <family val="2"/>
      <charset val="238"/>
    </font>
    <font>
      <sz val="10"/>
      <name val="Arial CE"/>
      <family val="2"/>
      <charset val="238"/>
    </font>
    <font>
      <sz val="10"/>
      <color indexed="10"/>
      <name val="Arial CE"/>
      <family val="2"/>
      <charset val="238"/>
    </font>
    <font>
      <vertAlign val="superscript"/>
      <sz val="10"/>
      <name val="Arial"/>
      <family val="2"/>
      <charset val="238"/>
    </font>
    <font>
      <vertAlign val="superscript"/>
      <sz val="10"/>
      <name val="Arial CE"/>
      <family val="2"/>
      <charset val="238"/>
    </font>
    <font>
      <b/>
      <sz val="10"/>
      <color indexed="17"/>
      <name val="Arial"/>
      <family val="2"/>
      <charset val="238"/>
    </font>
    <font>
      <b/>
      <sz val="10"/>
      <name val="Arial CE"/>
      <family val="2"/>
      <charset val="238"/>
    </font>
    <font>
      <sz val="10"/>
      <color indexed="17"/>
      <name val="Arial CE"/>
      <family val="2"/>
      <charset val="238"/>
    </font>
    <font>
      <b/>
      <sz val="10"/>
      <color indexed="10"/>
      <name val="Arial"/>
      <family val="2"/>
      <charset val="238"/>
    </font>
    <font>
      <b/>
      <sz val="11"/>
      <name val="Arial"/>
      <family val="2"/>
      <charset val="238"/>
    </font>
    <font>
      <b/>
      <sz val="11"/>
      <color indexed="17"/>
      <name val="Arial"/>
      <family val="2"/>
      <charset val="238"/>
    </font>
    <font>
      <b/>
      <sz val="10"/>
      <color indexed="17"/>
      <name val="Arial CE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0"/>
      <color rgb="FFFF0000"/>
      <name val="Arial"/>
      <family val="2"/>
      <charset val="238"/>
    </font>
    <font>
      <sz val="10"/>
      <color rgb="FFFF0000"/>
      <name val="Arial CE"/>
      <family val="2"/>
      <charset val="238"/>
    </font>
    <font>
      <b/>
      <sz val="10"/>
      <color rgb="FFFF0000"/>
      <name val="Arial"/>
      <family val="2"/>
      <charset val="238"/>
    </font>
    <font>
      <b/>
      <sz val="12"/>
      <name val="Arial Narrow"/>
      <family val="2"/>
      <charset val="238"/>
    </font>
    <font>
      <b/>
      <sz val="11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1"/>
      <color rgb="FFFF0000"/>
      <name val="Arial"/>
      <family val="2"/>
      <charset val="238"/>
    </font>
    <font>
      <sz val="11"/>
      <color rgb="FFFF0000"/>
      <name val="Arial"/>
      <family val="2"/>
      <charset val="238"/>
    </font>
    <font>
      <sz val="10"/>
      <color theme="1"/>
      <name val="Arial"/>
      <family val="2"/>
      <charset val="238"/>
    </font>
    <font>
      <b/>
      <i/>
      <sz val="10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26"/>
      </patternFill>
    </fill>
    <fill>
      <patternFill patternType="solid">
        <fgColor theme="0"/>
        <bgColor indexed="64"/>
      </patternFill>
    </fill>
  </fills>
  <borders count="7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8"/>
      </right>
      <top style="thin">
        <color indexed="64"/>
      </top>
      <bottom/>
      <diagonal/>
    </border>
    <border>
      <left style="medium">
        <color indexed="8"/>
      </left>
      <right style="medium">
        <color indexed="8"/>
      </right>
      <top style="thin">
        <color indexed="64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64"/>
      </right>
      <top style="medium">
        <color indexed="8"/>
      </top>
      <bottom style="medium">
        <color indexed="8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254">
    <xf numFmtId="0" fontId="0" fillId="0" borderId="0" xfId="0"/>
    <xf numFmtId="0" fontId="2" fillId="0" borderId="0" xfId="1" applyFont="1"/>
    <xf numFmtId="0" fontId="1" fillId="0" borderId="0" xfId="1"/>
    <xf numFmtId="4" fontId="0" fillId="0" borderId="0" xfId="0" applyNumberFormat="1"/>
    <xf numFmtId="0" fontId="0" fillId="0" borderId="0" xfId="1" applyFont="1"/>
    <xf numFmtId="0" fontId="3" fillId="0" borderId="0" xfId="1" applyFont="1"/>
    <xf numFmtId="0" fontId="0" fillId="0" borderId="0" xfId="1" applyFont="1" applyFill="1"/>
    <xf numFmtId="0" fontId="1" fillId="0" borderId="0" xfId="1" applyFont="1" applyFill="1"/>
    <xf numFmtId="0" fontId="0" fillId="0" borderId="0" xfId="0" applyFill="1" applyBorder="1"/>
    <xf numFmtId="0" fontId="2" fillId="0" borderId="0" xfId="0" applyFont="1" applyFill="1" applyBorder="1"/>
    <xf numFmtId="0" fontId="4" fillId="0" borderId="0" xfId="0" applyFont="1"/>
    <xf numFmtId="4" fontId="4" fillId="0" borderId="0" xfId="0" applyNumberFormat="1" applyFont="1"/>
    <xf numFmtId="0" fontId="2" fillId="0" borderId="1" xfId="0" applyFont="1" applyFill="1" applyBorder="1"/>
    <xf numFmtId="0" fontId="2" fillId="0" borderId="2" xfId="0" applyFont="1" applyFill="1" applyBorder="1"/>
    <xf numFmtId="0" fontId="0" fillId="0" borderId="2" xfId="0" applyFont="1" applyFill="1" applyBorder="1"/>
    <xf numFmtId="0" fontId="0" fillId="0" borderId="2" xfId="0" applyFill="1" applyBorder="1"/>
    <xf numFmtId="4" fontId="0" fillId="0" borderId="2" xfId="0" applyNumberFormat="1" applyFont="1" applyFill="1" applyBorder="1"/>
    <xf numFmtId="4" fontId="0" fillId="0" borderId="3" xfId="0" applyNumberFormat="1" applyFill="1" applyBorder="1"/>
    <xf numFmtId="4" fontId="0" fillId="0" borderId="0" xfId="0" applyNumberFormat="1" applyFill="1" applyBorder="1"/>
    <xf numFmtId="0" fontId="0" fillId="0" borderId="0" xfId="0" applyFont="1" applyFill="1" applyBorder="1" applyAlignment="1"/>
    <xf numFmtId="0" fontId="0" fillId="0" borderId="5" xfId="0" applyFont="1" applyFill="1" applyBorder="1" applyAlignment="1"/>
    <xf numFmtId="0" fontId="0" fillId="0" borderId="4" xfId="0" applyFill="1" applyBorder="1"/>
    <xf numFmtId="4" fontId="5" fillId="0" borderId="0" xfId="0" applyNumberFormat="1" applyFont="1" applyFill="1" applyBorder="1"/>
    <xf numFmtId="0" fontId="5" fillId="0" borderId="0" xfId="0" applyFont="1" applyFill="1" applyBorder="1"/>
    <xf numFmtId="4" fontId="0" fillId="0" borderId="5" xfId="0" applyNumberFormat="1" applyFill="1" applyBorder="1"/>
    <xf numFmtId="0" fontId="0" fillId="0" borderId="6" xfId="0" applyFont="1" applyFill="1" applyBorder="1"/>
    <xf numFmtId="2" fontId="0" fillId="0" borderId="7" xfId="0" applyNumberFormat="1" applyFill="1" applyBorder="1"/>
    <xf numFmtId="4" fontId="5" fillId="0" borderId="5" xfId="0" applyNumberFormat="1" applyFont="1" applyFill="1" applyBorder="1"/>
    <xf numFmtId="0" fontId="0" fillId="0" borderId="8" xfId="0" applyFont="1" applyFill="1" applyBorder="1"/>
    <xf numFmtId="2" fontId="0" fillId="0" borderId="9" xfId="0" applyNumberFormat="1" applyFill="1" applyBorder="1"/>
    <xf numFmtId="4" fontId="0" fillId="0" borderId="0" xfId="0" applyNumberFormat="1" applyFill="1" applyBorder="1" applyAlignment="1">
      <alignment horizontal="center"/>
    </xf>
    <xf numFmtId="0" fontId="0" fillId="0" borderId="10" xfId="0" applyFont="1" applyFill="1" applyBorder="1"/>
    <xf numFmtId="2" fontId="0" fillId="0" borderId="11" xfId="0" applyNumberFormat="1" applyFill="1" applyBorder="1"/>
    <xf numFmtId="0" fontId="0" fillId="0" borderId="12" xfId="0" applyFont="1" applyFill="1" applyBorder="1"/>
    <xf numFmtId="2" fontId="0" fillId="0" borderId="13" xfId="0" applyNumberFormat="1" applyFill="1" applyBorder="1"/>
    <xf numFmtId="0" fontId="0" fillId="0" borderId="4" xfId="0" applyFont="1" applyFill="1" applyBorder="1"/>
    <xf numFmtId="2" fontId="0" fillId="0" borderId="0" xfId="0" applyNumberFormat="1" applyFill="1" applyBorder="1"/>
    <xf numFmtId="4" fontId="0" fillId="0" borderId="14" xfId="0" applyNumberFormat="1" applyBorder="1" applyAlignment="1">
      <alignment horizontal="center"/>
    </xf>
    <xf numFmtId="0" fontId="0" fillId="0" borderId="0" xfId="0" applyBorder="1"/>
    <xf numFmtId="4" fontId="0" fillId="0" borderId="14" xfId="0" applyNumberFormat="1" applyBorder="1" applyAlignment="1"/>
    <xf numFmtId="0" fontId="0" fillId="0" borderId="4" xfId="0" applyBorder="1" applyAlignment="1"/>
    <xf numFmtId="4" fontId="0" fillId="0" borderId="0" xfId="0" applyNumberFormat="1" applyBorder="1" applyAlignment="1"/>
    <xf numFmtId="4" fontId="0" fillId="0" borderId="5" xfId="0" applyNumberFormat="1" applyBorder="1" applyAlignment="1"/>
    <xf numFmtId="0" fontId="0" fillId="0" borderId="15" xfId="0" applyFont="1" applyFill="1" applyBorder="1" applyAlignment="1">
      <alignment horizontal="center"/>
    </xf>
    <xf numFmtId="0" fontId="0" fillId="0" borderId="16" xfId="0" applyFill="1" applyBorder="1" applyAlignment="1">
      <alignment horizontal="center"/>
    </xf>
    <xf numFmtId="0" fontId="0" fillId="0" borderId="17" xfId="0" applyFill="1" applyBorder="1" applyAlignment="1">
      <alignment horizontal="center"/>
    </xf>
    <xf numFmtId="0" fontId="0" fillId="0" borderId="18" xfId="0" applyFill="1" applyBorder="1" applyAlignment="1">
      <alignment horizontal="center"/>
    </xf>
    <xf numFmtId="0" fontId="0" fillId="0" borderId="19" xfId="0" applyFont="1" applyFill="1" applyBorder="1" applyAlignment="1">
      <alignment horizontal="center"/>
    </xf>
    <xf numFmtId="4" fontId="0" fillId="0" borderId="18" xfId="0" applyNumberFormat="1" applyFont="1" applyFill="1" applyBorder="1" applyAlignment="1">
      <alignment horizontal="center"/>
    </xf>
    <xf numFmtId="4" fontId="0" fillId="0" borderId="20" xfId="0" applyNumberFormat="1" applyFont="1" applyFill="1" applyBorder="1" applyAlignment="1">
      <alignment horizontal="center"/>
    </xf>
    <xf numFmtId="0" fontId="6" fillId="0" borderId="0" xfId="0" applyFont="1" applyFill="1" applyBorder="1"/>
    <xf numFmtId="4" fontId="7" fillId="0" borderId="0" xfId="0" applyNumberFormat="1" applyFont="1" applyFill="1" applyBorder="1"/>
    <xf numFmtId="0" fontId="0" fillId="0" borderId="21" xfId="1" applyFont="1" applyFill="1" applyBorder="1" applyAlignment="1">
      <alignment horizontal="left"/>
    </xf>
    <xf numFmtId="0" fontId="1" fillId="0" borderId="22" xfId="1" applyFill="1" applyBorder="1" applyAlignment="1">
      <alignment horizontal="left"/>
    </xf>
    <xf numFmtId="0" fontId="1" fillId="0" borderId="23" xfId="1" applyFill="1" applyBorder="1" applyAlignment="1">
      <alignment horizontal="left"/>
    </xf>
    <xf numFmtId="0" fontId="0" fillId="0" borderId="22" xfId="1" applyFont="1" applyFill="1" applyBorder="1"/>
    <xf numFmtId="0" fontId="6" fillId="0" borderId="24" xfId="1" applyNumberFormat="1" applyFont="1" applyFill="1" applyBorder="1"/>
    <xf numFmtId="165" fontId="6" fillId="0" borderId="25" xfId="0" applyNumberFormat="1" applyFont="1" applyFill="1" applyBorder="1"/>
    <xf numFmtId="4" fontId="6" fillId="0" borderId="25" xfId="0" applyNumberFormat="1" applyFont="1" applyFill="1" applyBorder="1"/>
    <xf numFmtId="4" fontId="6" fillId="0" borderId="26" xfId="0" applyNumberFormat="1" applyFont="1" applyFill="1" applyBorder="1"/>
    <xf numFmtId="4" fontId="6" fillId="0" borderId="0" xfId="0" applyNumberFormat="1" applyFont="1" applyFill="1" applyBorder="1"/>
    <xf numFmtId="4" fontId="0" fillId="0" borderId="5" xfId="0" applyNumberFormat="1" applyFont="1" applyFill="1" applyBorder="1"/>
    <xf numFmtId="0" fontId="0" fillId="0" borderId="29" xfId="0" applyFont="1" applyFill="1" applyBorder="1"/>
    <xf numFmtId="0" fontId="0" fillId="0" borderId="30" xfId="0" applyFont="1" applyFill="1" applyBorder="1" applyAlignment="1">
      <alignment horizontal="center"/>
    </xf>
    <xf numFmtId="165" fontId="6" fillId="0" borderId="31" xfId="0" applyNumberFormat="1" applyFont="1" applyFill="1" applyBorder="1"/>
    <xf numFmtId="166" fontId="0" fillId="0" borderId="32" xfId="0" applyNumberFormat="1" applyFont="1" applyFill="1" applyBorder="1" applyAlignment="1">
      <alignment horizontal="right"/>
    </xf>
    <xf numFmtId="0" fontId="0" fillId="0" borderId="33" xfId="0" applyFont="1" applyFill="1" applyBorder="1"/>
    <xf numFmtId="0" fontId="0" fillId="0" borderId="34" xfId="0" applyFill="1" applyBorder="1"/>
    <xf numFmtId="0" fontId="0" fillId="0" borderId="35" xfId="0" applyFill="1" applyBorder="1"/>
    <xf numFmtId="0" fontId="0" fillId="0" borderId="36" xfId="0" applyFont="1" applyFill="1" applyBorder="1"/>
    <xf numFmtId="0" fontId="6" fillId="0" borderId="26" xfId="0" applyFont="1" applyFill="1" applyBorder="1"/>
    <xf numFmtId="165" fontId="6" fillId="0" borderId="26" xfId="0" applyNumberFormat="1" applyFont="1" applyFill="1" applyBorder="1"/>
    <xf numFmtId="4" fontId="6" fillId="0" borderId="5" xfId="0" applyNumberFormat="1" applyFont="1" applyFill="1" applyBorder="1"/>
    <xf numFmtId="0" fontId="0" fillId="0" borderId="40" xfId="0" applyFill="1" applyBorder="1" applyAlignment="1">
      <alignment vertical="center"/>
    </xf>
    <xf numFmtId="0" fontId="6" fillId="0" borderId="41" xfId="0" applyFont="1" applyFill="1" applyBorder="1" applyAlignment="1">
      <alignment vertical="center"/>
    </xf>
    <xf numFmtId="165" fontId="6" fillId="0" borderId="26" xfId="0" applyNumberFormat="1" applyFont="1" applyFill="1" applyBorder="1" applyAlignment="1">
      <alignment vertical="center"/>
    </xf>
    <xf numFmtId="4" fontId="6" fillId="0" borderId="42" xfId="0" applyNumberFormat="1" applyFont="1" applyFill="1" applyBorder="1" applyAlignment="1">
      <alignment vertical="center"/>
    </xf>
    <xf numFmtId="166" fontId="0" fillId="0" borderId="0" xfId="0" applyNumberFormat="1" applyFont="1" applyFill="1" applyBorder="1" applyAlignment="1">
      <alignment horizontal="right"/>
    </xf>
    <xf numFmtId="0" fontId="0" fillId="0" borderId="43" xfId="0" applyFill="1" applyBorder="1"/>
    <xf numFmtId="0" fontId="0" fillId="0" borderId="44" xfId="0" applyFill="1" applyBorder="1"/>
    <xf numFmtId="0" fontId="8" fillId="0" borderId="45" xfId="0" applyFont="1" applyFill="1" applyBorder="1"/>
    <xf numFmtId="0" fontId="6" fillId="0" borderId="46" xfId="0" applyFont="1" applyFill="1" applyBorder="1"/>
    <xf numFmtId="165" fontId="6" fillId="0" borderId="45" xfId="0" applyNumberFormat="1" applyFont="1" applyFill="1" applyBorder="1"/>
    <xf numFmtId="4" fontId="6" fillId="0" borderId="45" xfId="0" applyNumberFormat="1" applyFont="1" applyFill="1" applyBorder="1"/>
    <xf numFmtId="4" fontId="6" fillId="0" borderId="47" xfId="0" applyNumberFormat="1" applyFont="1" applyFill="1" applyBorder="1"/>
    <xf numFmtId="0" fontId="6" fillId="0" borderId="22" xfId="0" applyFont="1" applyFill="1" applyBorder="1"/>
    <xf numFmtId="165" fontId="6" fillId="0" borderId="22" xfId="0" applyNumberFormat="1" applyFont="1" applyFill="1" applyBorder="1"/>
    <xf numFmtId="4" fontId="6" fillId="0" borderId="22" xfId="0" applyNumberFormat="1" applyFont="1" applyFill="1" applyBorder="1"/>
    <xf numFmtId="4" fontId="10" fillId="0" borderId="48" xfId="0" applyNumberFormat="1" applyFont="1" applyFill="1" applyBorder="1"/>
    <xf numFmtId="4" fontId="10" fillId="0" borderId="49" xfId="0" applyNumberFormat="1" applyFont="1" applyFill="1" applyBorder="1"/>
    <xf numFmtId="4" fontId="11" fillId="0" borderId="49" xfId="0" applyNumberFormat="1" applyFont="1" applyFill="1" applyBorder="1"/>
    <xf numFmtId="4" fontId="11" fillId="0" borderId="50" xfId="0" applyNumberFormat="1" applyFont="1" applyFill="1" applyBorder="1"/>
    <xf numFmtId="4" fontId="11" fillId="0" borderId="51" xfId="0" applyNumberFormat="1" applyFont="1" applyFill="1" applyBorder="1"/>
    <xf numFmtId="4" fontId="11" fillId="0" borderId="0" xfId="0" applyNumberFormat="1" applyFont="1" applyFill="1" applyBorder="1"/>
    <xf numFmtId="4" fontId="5" fillId="0" borderId="0" xfId="0" applyNumberFormat="1" applyFont="1" applyFill="1" applyBorder="1" applyAlignment="1">
      <alignment horizontal="center"/>
    </xf>
    <xf numFmtId="4" fontId="11" fillId="0" borderId="5" xfId="0" applyNumberFormat="1" applyFont="1" applyFill="1" applyBorder="1"/>
    <xf numFmtId="4" fontId="10" fillId="0" borderId="4" xfId="0" applyNumberFormat="1" applyFont="1" applyFill="1" applyBorder="1"/>
    <xf numFmtId="4" fontId="10" fillId="0" borderId="0" xfId="0" applyNumberFormat="1" applyFont="1" applyFill="1" applyBorder="1"/>
    <xf numFmtId="0" fontId="8" fillId="0" borderId="0" xfId="0" applyFont="1" applyFill="1" applyBorder="1"/>
    <xf numFmtId="4" fontId="5" fillId="0" borderId="5" xfId="0" applyNumberFormat="1" applyFont="1" applyFill="1" applyBorder="1" applyAlignment="1">
      <alignment horizontal="center"/>
    </xf>
    <xf numFmtId="4" fontId="2" fillId="0" borderId="0" xfId="0" applyNumberFormat="1" applyFont="1" applyFill="1" applyBorder="1" applyAlignment="1">
      <alignment horizontal="right"/>
    </xf>
    <xf numFmtId="4" fontId="11" fillId="0" borderId="52" xfId="0" applyNumberFormat="1" applyFont="1" applyFill="1" applyBorder="1"/>
    <xf numFmtId="4" fontId="11" fillId="2" borderId="53" xfId="0" applyNumberFormat="1" applyFont="1" applyFill="1" applyBorder="1"/>
    <xf numFmtId="0" fontId="0" fillId="0" borderId="54" xfId="0" applyFill="1" applyBorder="1"/>
    <xf numFmtId="0" fontId="0" fillId="0" borderId="55" xfId="0" applyFill="1" applyBorder="1"/>
    <xf numFmtId="4" fontId="0" fillId="0" borderId="55" xfId="0" applyNumberFormat="1" applyFill="1" applyBorder="1"/>
    <xf numFmtId="4" fontId="12" fillId="0" borderId="55" xfId="0" applyNumberFormat="1" applyFont="1" applyFill="1" applyBorder="1"/>
    <xf numFmtId="0" fontId="12" fillId="0" borderId="55" xfId="0" applyFont="1" applyFill="1" applyBorder="1"/>
    <xf numFmtId="10" fontId="12" fillId="0" borderId="55" xfId="0" applyNumberFormat="1" applyFont="1" applyFill="1" applyBorder="1"/>
    <xf numFmtId="4" fontId="12" fillId="0" borderId="56" xfId="0" applyNumberFormat="1" applyFont="1" applyFill="1" applyBorder="1"/>
    <xf numFmtId="0" fontId="13" fillId="0" borderId="0" xfId="0" applyFont="1" applyFill="1" applyAlignment="1"/>
    <xf numFmtId="0" fontId="0" fillId="0" borderId="0" xfId="0" applyFont="1" applyFill="1" applyAlignment="1"/>
    <xf numFmtId="4" fontId="0" fillId="0" borderId="0" xfId="0" applyNumberFormat="1" applyFont="1" applyFill="1" applyAlignment="1"/>
    <xf numFmtId="0" fontId="14" fillId="0" borderId="0" xfId="0" applyFont="1" applyFill="1" applyAlignment="1"/>
    <xf numFmtId="4" fontId="15" fillId="0" borderId="0" xfId="0" applyNumberFormat="1" applyFont="1" applyFill="1" applyAlignment="1"/>
    <xf numFmtId="0" fontId="15" fillId="0" borderId="0" xfId="0" applyFont="1" applyFill="1" applyAlignment="1"/>
    <xf numFmtId="4" fontId="15" fillId="0" borderId="0" xfId="0" applyNumberFormat="1" applyFont="1" applyFill="1"/>
    <xf numFmtId="4" fontId="0" fillId="0" borderId="57" xfId="0" applyNumberFormat="1" applyFill="1" applyBorder="1"/>
    <xf numFmtId="0" fontId="2" fillId="0" borderId="0" xfId="1" applyFont="1" applyFill="1" applyBorder="1" applyAlignment="1">
      <alignment vertical="center"/>
    </xf>
    <xf numFmtId="0" fontId="1" fillId="0" borderId="0" xfId="1" applyFont="1" applyFill="1" applyBorder="1" applyAlignment="1">
      <alignment vertical="center"/>
    </xf>
    <xf numFmtId="4" fontId="6" fillId="0" borderId="0" xfId="1" applyNumberFormat="1" applyFont="1" applyFill="1" applyBorder="1" applyAlignment="1">
      <alignment vertical="center"/>
    </xf>
    <xf numFmtId="0" fontId="6" fillId="0" borderId="0" xfId="1" applyFont="1" applyFill="1" applyBorder="1" applyAlignment="1">
      <alignment vertical="center"/>
    </xf>
    <xf numFmtId="0" fontId="1" fillId="0" borderId="0" xfId="1" applyFill="1"/>
    <xf numFmtId="0" fontId="2" fillId="0" borderId="0" xfId="1" applyFont="1" applyFill="1" applyAlignment="1">
      <alignment vertical="center"/>
    </xf>
    <xf numFmtId="0" fontId="1" fillId="0" borderId="0" xfId="1" applyFont="1" applyFill="1" applyAlignment="1">
      <alignment vertical="center"/>
    </xf>
    <xf numFmtId="0" fontId="14" fillId="0" borderId="0" xfId="1" applyFont="1" applyFill="1" applyAlignment="1">
      <alignment vertical="center"/>
    </xf>
    <xf numFmtId="4" fontId="11" fillId="0" borderId="0" xfId="1" applyNumberFormat="1" applyFont="1" applyFill="1" applyBorder="1" applyAlignment="1">
      <alignment vertical="center"/>
    </xf>
    <xf numFmtId="4" fontId="11" fillId="0" borderId="0" xfId="0" applyNumberFormat="1" applyFont="1" applyFill="1" applyBorder="1" applyAlignment="1">
      <alignment vertical="center"/>
    </xf>
    <xf numFmtId="4" fontId="16" fillId="0" borderId="0" xfId="0" applyNumberFormat="1" applyFont="1" applyFill="1" applyBorder="1" applyAlignment="1">
      <alignment vertical="center"/>
    </xf>
    <xf numFmtId="0" fontId="2" fillId="0" borderId="0" xfId="1" applyFont="1" applyFill="1" applyBorder="1" applyAlignment="1">
      <alignment horizontal="left"/>
    </xf>
    <xf numFmtId="0" fontId="1" fillId="0" borderId="0" xfId="1" applyFont="1" applyFill="1" applyBorder="1"/>
    <xf numFmtId="0" fontId="1" fillId="0" borderId="0" xfId="1" applyFont="1" applyFill="1" applyBorder="1" applyAlignment="1"/>
    <xf numFmtId="0" fontId="1" fillId="0" borderId="0" xfId="1" applyFont="1" applyFill="1" applyBorder="1" applyAlignment="1">
      <alignment horizontal="center"/>
    </xf>
    <xf numFmtId="0" fontId="2" fillId="0" borderId="0" xfId="1" applyFont="1" applyFill="1" applyBorder="1" applyAlignment="1"/>
    <xf numFmtId="165" fontId="6" fillId="0" borderId="58" xfId="0" applyNumberFormat="1" applyFont="1" applyFill="1" applyBorder="1"/>
    <xf numFmtId="4" fontId="6" fillId="0" borderId="58" xfId="0" applyNumberFormat="1" applyFont="1" applyFill="1" applyBorder="1"/>
    <xf numFmtId="0" fontId="0" fillId="0" borderId="22" xfId="0" applyFont="1" applyFill="1" applyBorder="1"/>
    <xf numFmtId="0" fontId="17" fillId="0" borderId="0" xfId="0" applyFont="1" applyBorder="1" applyAlignment="1"/>
    <xf numFmtId="0" fontId="2" fillId="0" borderId="0" xfId="1" applyFont="1" applyFill="1" applyBorder="1" applyAlignment="1">
      <alignment horizontal="left" vertical="center" wrapText="1"/>
    </xf>
    <xf numFmtId="0" fontId="17" fillId="0" borderId="0" xfId="0" applyFont="1" applyFill="1" applyBorder="1"/>
    <xf numFmtId="4" fontId="18" fillId="0" borderId="0" xfId="0" applyNumberFormat="1" applyFont="1" applyFill="1" applyBorder="1"/>
    <xf numFmtId="0" fontId="18" fillId="0" borderId="0" xfId="0" applyFont="1" applyFill="1" applyBorder="1"/>
    <xf numFmtId="0" fontId="2" fillId="0" borderId="0" xfId="1" applyFont="1" applyFill="1" applyBorder="1" applyAlignment="1">
      <alignment horizontal="left" vertical="center" wrapText="1"/>
    </xf>
    <xf numFmtId="0" fontId="2" fillId="0" borderId="4" xfId="0" applyFont="1" applyFill="1" applyBorder="1"/>
    <xf numFmtId="4" fontId="19" fillId="0" borderId="2" xfId="0" applyNumberFormat="1" applyFont="1" applyFill="1" applyBorder="1"/>
    <xf numFmtId="0" fontId="20" fillId="0" borderId="0" xfId="1" applyFont="1"/>
    <xf numFmtId="4" fontId="19" fillId="0" borderId="3" xfId="0" applyNumberFormat="1" applyFont="1" applyFill="1" applyBorder="1"/>
    <xf numFmtId="0" fontId="19" fillId="0" borderId="0" xfId="0" applyFont="1" applyFill="1" applyBorder="1"/>
    <xf numFmtId="0" fontId="0" fillId="0" borderId="0" xfId="0" applyFont="1" applyFill="1" applyBorder="1"/>
    <xf numFmtId="4" fontId="0" fillId="0" borderId="0" xfId="0" applyNumberFormat="1" applyFont="1" applyFill="1" applyBorder="1"/>
    <xf numFmtId="0" fontId="19" fillId="0" borderId="2" xfId="0" applyFont="1" applyFill="1" applyBorder="1"/>
    <xf numFmtId="0" fontId="17" fillId="3" borderId="0" xfId="0" applyFont="1" applyFill="1" applyBorder="1" applyAlignment="1"/>
    <xf numFmtId="0" fontId="0" fillId="0" borderId="0" xfId="0" applyAlignment="1"/>
    <xf numFmtId="0" fontId="0" fillId="0" borderId="58" xfId="0" applyFont="1" applyFill="1" applyBorder="1"/>
    <xf numFmtId="0" fontId="8" fillId="0" borderId="42" xfId="0" applyFont="1" applyFill="1" applyBorder="1"/>
    <xf numFmtId="0" fontId="6" fillId="0" borderId="41" xfId="0" applyFont="1" applyFill="1" applyBorder="1"/>
    <xf numFmtId="4" fontId="6" fillId="0" borderId="42" xfId="0" applyNumberFormat="1" applyFont="1" applyFill="1" applyBorder="1"/>
    <xf numFmtId="0" fontId="0" fillId="0" borderId="62" xfId="0" applyFont="1" applyFill="1" applyBorder="1"/>
    <xf numFmtId="0" fontId="0" fillId="0" borderId="59" xfId="0" applyFill="1" applyBorder="1"/>
    <xf numFmtId="0" fontId="0" fillId="0" borderId="64" xfId="0" applyFill="1" applyBorder="1"/>
    <xf numFmtId="0" fontId="0" fillId="0" borderId="64" xfId="0" applyFont="1" applyFill="1" applyBorder="1"/>
    <xf numFmtId="0" fontId="6" fillId="0" borderId="47" xfId="0" applyFont="1" applyFill="1" applyBorder="1"/>
    <xf numFmtId="165" fontId="6" fillId="0" borderId="47" xfId="0" applyNumberFormat="1" applyFont="1" applyFill="1" applyBorder="1"/>
    <xf numFmtId="0" fontId="0" fillId="0" borderId="42" xfId="0" applyFill="1" applyBorder="1" applyAlignment="1">
      <alignment vertical="center"/>
    </xf>
    <xf numFmtId="165" fontId="6" fillId="0" borderId="65" xfId="0" applyNumberFormat="1" applyFont="1" applyFill="1" applyBorder="1" applyAlignment="1">
      <alignment vertical="center"/>
    </xf>
    <xf numFmtId="4" fontId="6" fillId="0" borderId="66" xfId="0" applyNumberFormat="1" applyFont="1" applyFill="1" applyBorder="1"/>
    <xf numFmtId="0" fontId="0" fillId="0" borderId="23" xfId="0" applyFont="1" applyFill="1" applyBorder="1" applyAlignment="1">
      <alignment horizontal="center"/>
    </xf>
    <xf numFmtId="166" fontId="0" fillId="0" borderId="67" xfId="0" applyNumberFormat="1" applyFont="1" applyFill="1" applyBorder="1" applyAlignment="1">
      <alignment horizontal="right"/>
    </xf>
    <xf numFmtId="165" fontId="6" fillId="0" borderId="58" xfId="0" applyNumberFormat="1" applyFont="1" applyFill="1" applyBorder="1" applyAlignment="1">
      <alignment vertical="center"/>
    </xf>
    <xf numFmtId="4" fontId="6" fillId="0" borderId="58" xfId="0" applyNumberFormat="1" applyFont="1" applyFill="1" applyBorder="1" applyAlignment="1">
      <alignment vertical="center"/>
    </xf>
    <xf numFmtId="0" fontId="8" fillId="0" borderId="42" xfId="0" applyFont="1" applyFill="1" applyBorder="1" applyAlignment="1">
      <alignment vertical="center"/>
    </xf>
    <xf numFmtId="164" fontId="0" fillId="0" borderId="0" xfId="0" applyNumberFormat="1"/>
    <xf numFmtId="4" fontId="6" fillId="0" borderId="68" xfId="0" applyNumberFormat="1" applyFont="1" applyFill="1" applyBorder="1"/>
    <xf numFmtId="0" fontId="2" fillId="0" borderId="0" xfId="1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left"/>
    </xf>
    <xf numFmtId="4" fontId="11" fillId="0" borderId="14" xfId="0" applyNumberFormat="1" applyFont="1" applyFill="1" applyBorder="1"/>
    <xf numFmtId="0" fontId="22" fillId="0" borderId="0" xfId="0" applyFont="1" applyFill="1" applyBorder="1" applyAlignment="1">
      <alignment horizontal="right"/>
    </xf>
    <xf numFmtId="0" fontId="23" fillId="0" borderId="0" xfId="0" applyFont="1"/>
    <xf numFmtId="0" fontId="1" fillId="0" borderId="0" xfId="1" applyFont="1"/>
    <xf numFmtId="0" fontId="2" fillId="0" borderId="0" xfId="0" applyFont="1"/>
    <xf numFmtId="0" fontId="24" fillId="0" borderId="0" xfId="0" applyFont="1" applyFill="1" applyBorder="1"/>
    <xf numFmtId="0" fontId="25" fillId="0" borderId="0" xfId="0" applyFont="1" applyFill="1" applyBorder="1"/>
    <xf numFmtId="0" fontId="26" fillId="0" borderId="0" xfId="0" applyFont="1" applyFill="1" applyBorder="1"/>
    <xf numFmtId="0" fontId="27" fillId="0" borderId="0" xfId="0" applyFont="1"/>
    <xf numFmtId="0" fontId="27" fillId="0" borderId="0" xfId="1" applyFont="1"/>
    <xf numFmtId="4" fontId="21" fillId="0" borderId="5" xfId="0" applyNumberFormat="1" applyFont="1" applyFill="1" applyBorder="1"/>
    <xf numFmtId="4" fontId="21" fillId="0" borderId="0" xfId="0" applyNumberFormat="1" applyFont="1" applyFill="1" applyBorder="1"/>
    <xf numFmtId="0" fontId="6" fillId="0" borderId="58" xfId="0" applyFont="1" applyFill="1" applyBorder="1"/>
    <xf numFmtId="4" fontId="6" fillId="0" borderId="65" xfId="0" applyNumberFormat="1" applyFont="1" applyFill="1" applyBorder="1"/>
    <xf numFmtId="0" fontId="6" fillId="0" borderId="0" xfId="0" applyFont="1" applyFill="1" applyBorder="1" applyAlignment="1">
      <alignment horizontal="right" vertical="center"/>
    </xf>
    <xf numFmtId="166" fontId="0" fillId="0" borderId="0" xfId="0" applyNumberFormat="1" applyFont="1" applyFill="1" applyBorder="1" applyAlignment="1">
      <alignment horizontal="left" vertical="center"/>
    </xf>
    <xf numFmtId="0" fontId="0" fillId="0" borderId="0" xfId="0" applyFill="1"/>
    <xf numFmtId="0" fontId="0" fillId="0" borderId="0" xfId="0" applyFill="1" applyAlignment="1"/>
    <xf numFmtId="0" fontId="2" fillId="3" borderId="0" xfId="1" applyFont="1" applyFill="1"/>
    <xf numFmtId="0" fontId="28" fillId="0" borderId="71" xfId="0" applyFont="1" applyBorder="1" applyAlignment="1">
      <alignment horizontal="center" vertical="center"/>
    </xf>
    <xf numFmtId="0" fontId="28" fillId="0" borderId="69" xfId="0" applyFont="1" applyBorder="1" applyAlignment="1">
      <alignment horizontal="center" vertical="center"/>
    </xf>
    <xf numFmtId="0" fontId="28" fillId="0" borderId="69" xfId="0" applyFont="1" applyBorder="1" applyAlignment="1">
      <alignment horizontal="center" vertical="center" wrapText="1"/>
    </xf>
    <xf numFmtId="0" fontId="28" fillId="0" borderId="72" xfId="0" applyFont="1" applyBorder="1" applyAlignment="1">
      <alignment horizontal="center" vertical="center" wrapText="1"/>
    </xf>
    <xf numFmtId="0" fontId="28" fillId="0" borderId="14" xfId="0" applyFont="1" applyBorder="1" applyAlignment="1">
      <alignment horizontal="center" vertical="center" wrapText="1"/>
    </xf>
    <xf numFmtId="0" fontId="1" fillId="3" borderId="21" xfId="0" applyFont="1" applyFill="1" applyBorder="1" applyAlignment="1">
      <alignment vertical="center"/>
    </xf>
    <xf numFmtId="0" fontId="1" fillId="3" borderId="22" xfId="0" applyFont="1" applyFill="1" applyBorder="1" applyAlignment="1">
      <alignment vertical="center"/>
    </xf>
    <xf numFmtId="0" fontId="1" fillId="3" borderId="22" xfId="0" applyFont="1" applyFill="1" applyBorder="1" applyAlignment="1">
      <alignment vertical="center" wrapText="1"/>
    </xf>
    <xf numFmtId="167" fontId="1" fillId="3" borderId="22" xfId="0" applyNumberFormat="1" applyFont="1" applyFill="1" applyBorder="1" applyAlignment="1">
      <alignment vertical="center"/>
    </xf>
    <xf numFmtId="167" fontId="1" fillId="3" borderId="23" xfId="0" applyNumberFormat="1" applyFont="1" applyFill="1" applyBorder="1" applyAlignment="1">
      <alignment vertical="center"/>
    </xf>
    <xf numFmtId="167" fontId="1" fillId="3" borderId="70" xfId="0" applyNumberFormat="1" applyFont="1" applyFill="1" applyBorder="1" applyAlignment="1">
      <alignment vertical="center"/>
    </xf>
    <xf numFmtId="4" fontId="1" fillId="3" borderId="70" xfId="0" applyNumberFormat="1" applyFont="1" applyFill="1" applyBorder="1" applyAlignment="1">
      <alignment vertical="center"/>
    </xf>
    <xf numFmtId="0" fontId="1" fillId="3" borderId="21" xfId="0" applyFont="1" applyFill="1" applyBorder="1"/>
    <xf numFmtId="0" fontId="1" fillId="3" borderId="22" xfId="0" applyFont="1" applyFill="1" applyBorder="1"/>
    <xf numFmtId="167" fontId="1" fillId="3" borderId="22" xfId="0" applyNumberFormat="1" applyFont="1" applyFill="1" applyBorder="1"/>
    <xf numFmtId="167" fontId="1" fillId="3" borderId="23" xfId="0" applyNumberFormat="1" applyFont="1" applyFill="1" applyBorder="1"/>
    <xf numFmtId="0" fontId="1" fillId="3" borderId="22" xfId="0" applyFont="1" applyFill="1" applyBorder="1" applyAlignment="1">
      <alignment wrapText="1"/>
    </xf>
    <xf numFmtId="167" fontId="29" fillId="0" borderId="15" xfId="0" applyNumberFormat="1" applyFont="1" applyFill="1" applyBorder="1"/>
    <xf numFmtId="4" fontId="29" fillId="0" borderId="14" xfId="0" applyNumberFormat="1" applyFont="1" applyFill="1" applyBorder="1"/>
    <xf numFmtId="0" fontId="6" fillId="0" borderId="22" xfId="0" applyFont="1" applyFill="1" applyBorder="1" applyAlignment="1">
      <alignment vertical="center"/>
    </xf>
    <xf numFmtId="165" fontId="6" fillId="0" borderId="30" xfId="0" applyNumberFormat="1" applyFont="1" applyFill="1" applyBorder="1" applyAlignment="1">
      <alignment vertical="center"/>
    </xf>
    <xf numFmtId="165" fontId="6" fillId="0" borderId="22" xfId="0" applyNumberFormat="1" applyFont="1" applyFill="1" applyBorder="1" applyAlignment="1">
      <alignment vertical="center"/>
    </xf>
    <xf numFmtId="0" fontId="18" fillId="0" borderId="22" xfId="0" applyFont="1" applyFill="1" applyBorder="1"/>
    <xf numFmtId="165" fontId="6" fillId="0" borderId="63" xfId="0" applyNumberFormat="1" applyFont="1" applyBorder="1"/>
    <xf numFmtId="4" fontId="6" fillId="0" borderId="22" xfId="0" applyNumberFormat="1" applyFont="1" applyBorder="1"/>
    <xf numFmtId="0" fontId="18" fillId="0" borderId="22" xfId="0" applyFont="1" applyFill="1" applyBorder="1" applyAlignment="1">
      <alignment vertical="center"/>
    </xf>
    <xf numFmtId="4" fontId="6" fillId="0" borderId="22" xfId="0" applyNumberFormat="1" applyFont="1" applyFill="1" applyBorder="1" applyAlignment="1">
      <alignment vertical="center"/>
    </xf>
    <xf numFmtId="0" fontId="6" fillId="0" borderId="0" xfId="0" applyFont="1" applyFill="1" applyBorder="1" applyAlignment="1">
      <alignment vertical="center"/>
    </xf>
    <xf numFmtId="4" fontId="6" fillId="0" borderId="0" xfId="0" applyNumberFormat="1" applyFont="1" applyFill="1" applyBorder="1" applyAlignment="1">
      <alignment vertical="center"/>
    </xf>
    <xf numFmtId="4" fontId="6" fillId="0" borderId="5" xfId="0" applyNumberFormat="1" applyFont="1" applyFill="1" applyBorder="1" applyAlignment="1">
      <alignment vertical="center"/>
    </xf>
    <xf numFmtId="0" fontId="0" fillId="0" borderId="0" xfId="0" applyAlignment="1">
      <alignment vertical="center"/>
    </xf>
    <xf numFmtId="2" fontId="18" fillId="0" borderId="0" xfId="0" applyNumberFormat="1" applyFont="1" applyFill="1" applyBorder="1" applyAlignment="1"/>
    <xf numFmtId="0" fontId="18" fillId="0" borderId="0" xfId="0" applyFont="1"/>
    <xf numFmtId="0" fontId="18" fillId="0" borderId="5" xfId="0" applyFont="1" applyFill="1" applyBorder="1" applyAlignment="1"/>
    <xf numFmtId="4" fontId="18" fillId="0" borderId="5" xfId="0" applyNumberFormat="1" applyFont="1" applyFill="1" applyBorder="1"/>
    <xf numFmtId="1" fontId="18" fillId="0" borderId="0" xfId="0" applyNumberFormat="1" applyFont="1" applyFill="1" applyBorder="1"/>
    <xf numFmtId="1" fontId="18" fillId="0" borderId="5" xfId="0" applyNumberFormat="1" applyFont="1" applyFill="1" applyBorder="1"/>
    <xf numFmtId="0" fontId="1" fillId="0" borderId="0" xfId="1" applyFont="1" applyFill="1" applyBorder="1" applyAlignment="1">
      <alignment horizontal="left"/>
    </xf>
    <xf numFmtId="0" fontId="1" fillId="0" borderId="27" xfId="0" applyFont="1" applyFill="1" applyBorder="1" applyAlignment="1"/>
    <xf numFmtId="0" fontId="0" fillId="0" borderId="28" xfId="0" applyFill="1" applyBorder="1" applyAlignment="1"/>
    <xf numFmtId="0" fontId="18" fillId="0" borderId="37" xfId="1" applyFont="1" applyFill="1" applyBorder="1" applyAlignment="1">
      <alignment vertical="center" wrapText="1"/>
    </xf>
    <xf numFmtId="0" fontId="18" fillId="0" borderId="38" xfId="1" applyFont="1" applyFill="1" applyBorder="1" applyAlignment="1">
      <alignment vertical="center" wrapText="1"/>
    </xf>
    <xf numFmtId="0" fontId="18" fillId="0" borderId="39" xfId="1" applyFont="1" applyFill="1" applyBorder="1" applyAlignment="1">
      <alignment vertical="center" wrapText="1"/>
    </xf>
    <xf numFmtId="0" fontId="0" fillId="0" borderId="62" xfId="1" applyFont="1" applyFill="1" applyBorder="1" applyAlignment="1">
      <alignment horizontal="left" wrapText="1"/>
    </xf>
    <xf numFmtId="0" fontId="0" fillId="0" borderId="59" xfId="1" applyFont="1" applyFill="1" applyBorder="1" applyAlignment="1">
      <alignment horizontal="left" wrapText="1"/>
    </xf>
    <xf numFmtId="0" fontId="0" fillId="0" borderId="64" xfId="1" applyFont="1" applyFill="1" applyBorder="1" applyAlignment="1">
      <alignment horizontal="left" wrapText="1"/>
    </xf>
    <xf numFmtId="0" fontId="0" fillId="0" borderId="62" xfId="1" applyFont="1" applyFill="1" applyBorder="1" applyAlignment="1">
      <alignment horizontal="left"/>
    </xf>
    <xf numFmtId="0" fontId="0" fillId="0" borderId="59" xfId="1" applyFont="1" applyFill="1" applyBorder="1" applyAlignment="1">
      <alignment horizontal="left"/>
    </xf>
    <xf numFmtId="0" fontId="0" fillId="0" borderId="60" xfId="1" applyFont="1" applyFill="1" applyBorder="1" applyAlignment="1">
      <alignment horizontal="left"/>
    </xf>
    <xf numFmtId="0" fontId="2" fillId="0" borderId="0" xfId="1" applyFont="1" applyFill="1" applyBorder="1" applyAlignment="1">
      <alignment horizontal="left" vertical="center" wrapText="1"/>
    </xf>
    <xf numFmtId="0" fontId="0" fillId="0" borderId="62" xfId="1" applyFont="1" applyBorder="1" applyAlignment="1">
      <alignment horizontal="left" wrapText="1"/>
    </xf>
    <xf numFmtId="0" fontId="0" fillId="0" borderId="59" xfId="1" applyFont="1" applyBorder="1" applyAlignment="1">
      <alignment horizontal="left" wrapText="1"/>
    </xf>
    <xf numFmtId="0" fontId="18" fillId="0" borderId="62" xfId="1" applyFont="1" applyBorder="1" applyAlignment="1">
      <alignment horizontal="left" wrapText="1"/>
    </xf>
    <xf numFmtId="0" fontId="18" fillId="0" borderId="59" xfId="1" applyFont="1" applyBorder="1" applyAlignment="1">
      <alignment horizontal="left" wrapText="1"/>
    </xf>
    <xf numFmtId="0" fontId="18" fillId="0" borderId="62" xfId="1" applyFont="1" applyBorder="1" applyAlignment="1">
      <alignment horizontal="left" vertical="center" wrapText="1"/>
    </xf>
    <xf numFmtId="0" fontId="18" fillId="0" borderId="59" xfId="1" applyFont="1" applyBorder="1" applyAlignment="1">
      <alignment horizontal="left" vertical="center" wrapText="1"/>
    </xf>
    <xf numFmtId="0" fontId="0" fillId="0" borderId="61" xfId="0" applyBorder="1" applyAlignment="1">
      <alignment horizontal="center"/>
    </xf>
    <xf numFmtId="0" fontId="0" fillId="0" borderId="0" xfId="0" applyBorder="1" applyAlignment="1">
      <alignment horizontal="center"/>
    </xf>
    <xf numFmtId="0" fontId="29" fillId="0" borderId="15" xfId="0" applyFont="1" applyFill="1" applyBorder="1" applyAlignment="1">
      <alignment horizontal="right"/>
    </xf>
    <xf numFmtId="0" fontId="29" fillId="0" borderId="16" xfId="0" applyFont="1" applyFill="1" applyBorder="1" applyAlignment="1">
      <alignment horizontal="right"/>
    </xf>
  </cellXfs>
  <cellStyles count="2">
    <cellStyle name="Normálna" xfId="0" builtinId="0"/>
    <cellStyle name="normálne_30 mil  17 01 2012 (2)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M43"/>
  <sheetViews>
    <sheetView tabSelected="1" topLeftCell="A7" workbookViewId="0">
      <selection activeCell="F23" sqref="F23:F31"/>
    </sheetView>
  </sheetViews>
  <sheetFormatPr defaultRowHeight="15" x14ac:dyDescent="0.25"/>
  <cols>
    <col min="1" max="1" width="20" customWidth="1"/>
    <col min="2" max="2" width="10.7109375" customWidth="1"/>
    <col min="3" max="3" width="16.7109375" customWidth="1"/>
    <col min="4" max="5" width="10.7109375" customWidth="1"/>
    <col min="6" max="6" width="12.28515625" customWidth="1"/>
    <col min="7" max="7" width="10.7109375" customWidth="1"/>
    <col min="8" max="8" width="13.7109375" customWidth="1"/>
    <col min="9" max="9" width="10.7109375" customWidth="1"/>
    <col min="10" max="10" width="13.5703125" customWidth="1"/>
    <col min="11" max="11" width="13.42578125" customWidth="1"/>
  </cols>
  <sheetData>
    <row r="1" spans="1:11" x14ac:dyDescent="0.25">
      <c r="A1" s="1" t="s">
        <v>60</v>
      </c>
      <c r="B1" s="2"/>
      <c r="C1" s="2"/>
      <c r="D1" s="2"/>
      <c r="E1" s="2"/>
      <c r="F1" s="2"/>
      <c r="G1" s="2"/>
      <c r="H1" s="2"/>
      <c r="I1" s="2"/>
      <c r="J1" s="2"/>
      <c r="K1" s="3"/>
    </row>
    <row r="2" spans="1:11" x14ac:dyDescent="0.25">
      <c r="A2" s="4"/>
      <c r="B2" s="2"/>
      <c r="C2" s="2"/>
      <c r="D2" s="2"/>
      <c r="E2" s="2"/>
      <c r="F2" s="2"/>
      <c r="G2" s="2"/>
      <c r="H2" s="2"/>
      <c r="I2" s="2"/>
      <c r="J2" s="2"/>
      <c r="K2" s="3"/>
    </row>
    <row r="3" spans="1:11" x14ac:dyDescent="0.25">
      <c r="A3" s="4" t="s">
        <v>0</v>
      </c>
      <c r="B3" s="2"/>
      <c r="C3" s="2"/>
      <c r="D3" s="2"/>
      <c r="E3" s="2"/>
      <c r="F3" s="2"/>
      <c r="G3" s="2"/>
      <c r="H3" s="2"/>
      <c r="I3" s="2"/>
      <c r="J3" s="2"/>
      <c r="K3" s="3"/>
    </row>
    <row r="4" spans="1:11" x14ac:dyDescent="0.25">
      <c r="A4" s="2"/>
      <c r="B4" s="179" t="s">
        <v>65</v>
      </c>
      <c r="C4" s="1"/>
      <c r="D4" s="2"/>
      <c r="E4" s="2"/>
      <c r="F4" s="2"/>
      <c r="G4" s="2"/>
      <c r="H4" s="2"/>
      <c r="I4" s="2"/>
      <c r="J4" s="2"/>
      <c r="K4" s="3"/>
    </row>
    <row r="5" spans="1:11" x14ac:dyDescent="0.25">
      <c r="A5" s="5" t="s">
        <v>1</v>
      </c>
      <c r="B5" s="2"/>
      <c r="C5" s="2"/>
      <c r="D5" s="2"/>
      <c r="E5" s="2"/>
      <c r="F5" s="2"/>
      <c r="G5" s="2"/>
      <c r="H5" s="2"/>
      <c r="I5" s="2"/>
      <c r="J5" s="2"/>
      <c r="K5" s="3"/>
    </row>
    <row r="6" spans="1:11" x14ac:dyDescent="0.25">
      <c r="A6" s="6"/>
      <c r="B6" s="2"/>
      <c r="C6" s="2"/>
      <c r="D6" s="2"/>
      <c r="E6" s="2"/>
      <c r="F6" s="2"/>
      <c r="G6" s="2"/>
      <c r="H6" s="2"/>
      <c r="I6" s="2"/>
      <c r="J6" s="2"/>
      <c r="K6" s="3"/>
    </row>
    <row r="7" spans="1:11" x14ac:dyDescent="0.25">
      <c r="A7" s="7" t="s">
        <v>2</v>
      </c>
      <c r="B7" s="2"/>
      <c r="C7" s="2"/>
      <c r="D7" s="2"/>
      <c r="E7" s="2"/>
      <c r="F7" s="2"/>
      <c r="G7" s="2"/>
      <c r="H7" s="2"/>
      <c r="I7" s="2"/>
      <c r="J7" s="2"/>
      <c r="K7" s="3"/>
    </row>
    <row r="8" spans="1:11" x14ac:dyDescent="0.25">
      <c r="A8" s="7" t="s">
        <v>3</v>
      </c>
      <c r="B8" s="2"/>
      <c r="C8" s="2"/>
      <c r="D8" s="2"/>
      <c r="E8" s="2"/>
      <c r="F8" s="2"/>
      <c r="G8" s="2"/>
      <c r="H8" s="2"/>
      <c r="I8" s="2"/>
      <c r="J8" s="2"/>
      <c r="K8" s="3"/>
    </row>
    <row r="9" spans="1:11" x14ac:dyDescent="0.25">
      <c r="A9" s="2"/>
      <c r="B9" s="2"/>
      <c r="C9" s="2"/>
      <c r="D9" s="2"/>
      <c r="E9" s="2"/>
      <c r="F9" s="2"/>
      <c r="G9" s="2"/>
      <c r="H9" s="2"/>
      <c r="I9" s="2"/>
      <c r="J9" s="2"/>
      <c r="K9" s="3"/>
    </row>
    <row r="10" spans="1:11" x14ac:dyDescent="0.25">
      <c r="A10" s="4" t="s">
        <v>4</v>
      </c>
      <c r="B10" s="4"/>
      <c r="C10" s="4"/>
      <c r="D10" s="4"/>
      <c r="E10" s="4"/>
      <c r="F10" s="4"/>
      <c r="G10" s="4"/>
      <c r="H10" s="4"/>
      <c r="I10" s="4"/>
      <c r="J10" s="4"/>
      <c r="K10" s="3"/>
    </row>
    <row r="11" spans="1:11" x14ac:dyDescent="0.25">
      <c r="A11" s="174" t="s">
        <v>49</v>
      </c>
      <c r="B11" s="180" t="s">
        <v>50</v>
      </c>
      <c r="C11" s="9"/>
      <c r="G11" s="183"/>
      <c r="H11" s="184"/>
      <c r="J11" s="4"/>
      <c r="K11" s="3"/>
    </row>
    <row r="12" spans="1:11" ht="16.5" thickBot="1" x14ac:dyDescent="0.3">
      <c r="A12" s="176"/>
      <c r="B12" s="182"/>
      <c r="C12" s="10"/>
      <c r="D12" s="10"/>
      <c r="E12" s="10"/>
      <c r="F12" s="11"/>
      <c r="G12" s="10"/>
      <c r="H12" s="11"/>
      <c r="I12" s="10"/>
      <c r="J12" s="11"/>
      <c r="K12" s="11"/>
    </row>
    <row r="13" spans="1:11" x14ac:dyDescent="0.25">
      <c r="A13" s="12" t="s">
        <v>5</v>
      </c>
      <c r="B13" s="13"/>
      <c r="C13" s="14"/>
      <c r="D13" s="15" t="s">
        <v>59</v>
      </c>
      <c r="E13" s="14"/>
      <c r="F13" s="16"/>
      <c r="G13" s="14"/>
      <c r="H13" s="16"/>
      <c r="I13" s="14"/>
      <c r="J13" s="16"/>
      <c r="K13" s="17"/>
    </row>
    <row r="14" spans="1:11" x14ac:dyDescent="0.25">
      <c r="A14" s="143" t="s">
        <v>49</v>
      </c>
      <c r="B14" s="8"/>
      <c r="C14" s="8"/>
      <c r="D14" s="8"/>
      <c r="E14" s="18"/>
      <c r="G14" s="19"/>
      <c r="I14" s="19"/>
      <c r="J14" s="19"/>
      <c r="K14" s="20"/>
    </row>
    <row r="15" spans="1:11" ht="15.75" thickBot="1" x14ac:dyDescent="0.3">
      <c r="A15" s="21"/>
      <c r="B15" s="8"/>
      <c r="C15" s="8"/>
      <c r="D15" s="8"/>
      <c r="E15" s="8"/>
      <c r="F15" s="18"/>
      <c r="G15" s="8"/>
      <c r="H15" s="22"/>
      <c r="I15" s="23"/>
      <c r="J15" s="18"/>
      <c r="K15" s="24"/>
    </row>
    <row r="16" spans="1:11" x14ac:dyDescent="0.25">
      <c r="A16" s="25" t="s">
        <v>6</v>
      </c>
      <c r="B16" s="26">
        <v>1050</v>
      </c>
      <c r="C16" s="8" t="s">
        <v>7</v>
      </c>
      <c r="D16" s="8"/>
      <c r="E16" s="8"/>
      <c r="F16" s="18"/>
      <c r="G16" s="8"/>
      <c r="H16" s="22"/>
      <c r="I16" s="23"/>
      <c r="J16" s="18"/>
      <c r="K16" s="27"/>
    </row>
    <row r="17" spans="1:11" x14ac:dyDescent="0.25">
      <c r="A17" s="28" t="s">
        <v>8</v>
      </c>
      <c r="B17" s="29">
        <v>6.5</v>
      </c>
      <c r="C17" s="8" t="s">
        <v>7</v>
      </c>
      <c r="D17" s="8"/>
      <c r="E17" s="8"/>
      <c r="F17" s="18"/>
      <c r="G17" s="8"/>
      <c r="H17" s="18"/>
      <c r="I17" s="8"/>
      <c r="J17" s="30"/>
      <c r="K17" s="24"/>
    </row>
    <row r="18" spans="1:11" x14ac:dyDescent="0.25">
      <c r="A18" s="31" t="s">
        <v>9</v>
      </c>
      <c r="B18" s="32">
        <f>B16*B17</f>
        <v>6825</v>
      </c>
      <c r="C18" s="8" t="s">
        <v>10</v>
      </c>
      <c r="D18" s="8"/>
      <c r="E18" s="8"/>
      <c r="F18" s="18"/>
      <c r="G18" s="8"/>
      <c r="H18" s="18"/>
      <c r="I18" s="8"/>
      <c r="J18" s="30"/>
      <c r="K18" s="24"/>
    </row>
    <row r="19" spans="1:11" ht="15.75" thickBot="1" x14ac:dyDescent="0.3">
      <c r="A19" s="33" t="s">
        <v>11</v>
      </c>
      <c r="B19" s="34">
        <v>0</v>
      </c>
      <c r="C19" s="21" t="s">
        <v>10</v>
      </c>
      <c r="D19" s="8"/>
      <c r="E19" s="8"/>
      <c r="F19" s="18"/>
      <c r="G19" s="8"/>
      <c r="H19" s="18"/>
      <c r="I19" s="8"/>
      <c r="J19" s="30"/>
      <c r="K19" s="24"/>
    </row>
    <row r="20" spans="1:11" ht="15.75" thickBot="1" x14ac:dyDescent="0.3">
      <c r="A20" s="35"/>
      <c r="B20" s="36"/>
      <c r="C20" s="8"/>
      <c r="D20" s="8"/>
      <c r="E20" s="8"/>
      <c r="F20" s="18"/>
      <c r="G20" s="8"/>
      <c r="H20" s="18"/>
      <c r="I20" s="8"/>
      <c r="J20" s="30"/>
      <c r="K20" s="24"/>
    </row>
    <row r="21" spans="1:11" ht="15.75" thickBot="1" x14ac:dyDescent="0.3">
      <c r="A21" s="35"/>
      <c r="B21" s="36"/>
      <c r="C21" s="8"/>
      <c r="D21" s="8"/>
      <c r="E21" s="8"/>
      <c r="F21" s="37" t="s">
        <v>12</v>
      </c>
      <c r="G21" s="38"/>
      <c r="H21" s="39" t="s">
        <v>13</v>
      </c>
      <c r="I21" s="40"/>
      <c r="J21" s="41"/>
      <c r="K21" s="42"/>
    </row>
    <row r="22" spans="1:11" ht="15.75" thickBot="1" x14ac:dyDescent="0.3">
      <c r="A22" s="43" t="s">
        <v>14</v>
      </c>
      <c r="B22" s="44"/>
      <c r="C22" s="45"/>
      <c r="D22" s="46" t="s">
        <v>15</v>
      </c>
      <c r="E22" s="47" t="s">
        <v>16</v>
      </c>
      <c r="F22" s="48" t="s">
        <v>17</v>
      </c>
      <c r="G22" s="47" t="s">
        <v>18</v>
      </c>
      <c r="H22" s="49" t="s">
        <v>17</v>
      </c>
      <c r="I22" s="50"/>
      <c r="J22" s="51"/>
      <c r="K22" s="24"/>
    </row>
    <row r="23" spans="1:11" x14ac:dyDescent="0.25">
      <c r="A23" s="52" t="s">
        <v>19</v>
      </c>
      <c r="B23" s="53"/>
      <c r="C23" s="54"/>
      <c r="D23" s="55" t="s">
        <v>7</v>
      </c>
      <c r="E23" s="56" t="s">
        <v>20</v>
      </c>
      <c r="F23" s="57"/>
      <c r="G23" s="58">
        <v>13</v>
      </c>
      <c r="H23" s="59">
        <f>F23*G23</f>
        <v>0</v>
      </c>
      <c r="I23" s="50"/>
      <c r="J23" s="60"/>
      <c r="K23" s="61"/>
    </row>
    <row r="24" spans="1:11" x14ac:dyDescent="0.25">
      <c r="A24" s="232" t="s">
        <v>21</v>
      </c>
      <c r="B24" s="233"/>
      <c r="C24" s="233"/>
      <c r="D24" s="62" t="s">
        <v>22</v>
      </c>
      <c r="E24" s="63"/>
      <c r="F24" s="64"/>
      <c r="G24" s="65">
        <f>B18+B19</f>
        <v>6825</v>
      </c>
      <c r="H24" s="59">
        <f>F24*G24</f>
        <v>0</v>
      </c>
      <c r="I24" s="50"/>
      <c r="J24" s="60"/>
      <c r="K24" s="61"/>
    </row>
    <row r="25" spans="1:11" ht="25.15" customHeight="1" x14ac:dyDescent="0.25">
      <c r="A25" s="234" t="s">
        <v>80</v>
      </c>
      <c r="B25" s="235"/>
      <c r="C25" s="236"/>
      <c r="D25" s="73" t="s">
        <v>22</v>
      </c>
      <c r="E25" s="74" t="s">
        <v>20</v>
      </c>
      <c r="F25" s="75"/>
      <c r="G25" s="76">
        <v>350</v>
      </c>
      <c r="H25" s="76">
        <f>G25*F25</f>
        <v>0</v>
      </c>
      <c r="I25" s="50"/>
      <c r="J25" s="77"/>
      <c r="K25" s="72"/>
    </row>
    <row r="26" spans="1:11" x14ac:dyDescent="0.25">
      <c r="A26" s="78" t="s">
        <v>25</v>
      </c>
      <c r="B26" s="79"/>
      <c r="C26" s="79"/>
      <c r="D26" s="80" t="s">
        <v>26</v>
      </c>
      <c r="E26" s="81" t="s">
        <v>20</v>
      </c>
      <c r="F26" s="82"/>
      <c r="G26" s="83">
        <f>B18+B19</f>
        <v>6825</v>
      </c>
      <c r="H26" s="84">
        <f>F26*G26</f>
        <v>0</v>
      </c>
      <c r="I26" s="50"/>
      <c r="J26" s="60"/>
      <c r="K26" s="72"/>
    </row>
    <row r="27" spans="1:11" x14ac:dyDescent="0.25">
      <c r="A27" s="157" t="s">
        <v>23</v>
      </c>
      <c r="B27" s="158"/>
      <c r="C27" s="159"/>
      <c r="D27" s="160" t="s">
        <v>22</v>
      </c>
      <c r="E27" s="161" t="s">
        <v>24</v>
      </c>
      <c r="F27" s="162"/>
      <c r="G27" s="84">
        <f>B18+B19</f>
        <v>6825</v>
      </c>
      <c r="H27" s="84">
        <f>F27*G27</f>
        <v>0</v>
      </c>
      <c r="I27" s="50"/>
      <c r="J27" s="60"/>
      <c r="K27" s="72"/>
    </row>
    <row r="28" spans="1:11" ht="29.25" customHeight="1" x14ac:dyDescent="0.25">
      <c r="A28" s="237" t="s">
        <v>47</v>
      </c>
      <c r="B28" s="238"/>
      <c r="C28" s="239"/>
      <c r="D28" s="154" t="s">
        <v>26</v>
      </c>
      <c r="E28" s="155" t="s">
        <v>20</v>
      </c>
      <c r="F28" s="134"/>
      <c r="G28" s="83">
        <f>B18+B19</f>
        <v>6825</v>
      </c>
      <c r="H28" s="135">
        <f>F28*G28</f>
        <v>0</v>
      </c>
      <c r="I28" s="50"/>
      <c r="J28" s="60"/>
      <c r="K28" s="72"/>
    </row>
    <row r="29" spans="1:11" x14ac:dyDescent="0.25">
      <c r="A29" s="157" t="s">
        <v>23</v>
      </c>
      <c r="B29" s="158"/>
      <c r="C29" s="159"/>
      <c r="D29" s="160" t="s">
        <v>22</v>
      </c>
      <c r="E29" s="161" t="s">
        <v>24</v>
      </c>
      <c r="F29" s="162"/>
      <c r="G29" s="84">
        <f>B18+B19</f>
        <v>6825</v>
      </c>
      <c r="H29" s="84">
        <f>F29*G29</f>
        <v>0</v>
      </c>
      <c r="I29" s="50"/>
      <c r="J29" s="60"/>
      <c r="K29" s="72"/>
    </row>
    <row r="30" spans="1:11" x14ac:dyDescent="0.25">
      <c r="A30" s="240" t="s">
        <v>37</v>
      </c>
      <c r="B30" s="241"/>
      <c r="C30" s="242"/>
      <c r="D30" s="136" t="s">
        <v>7</v>
      </c>
      <c r="E30" s="85"/>
      <c r="F30" s="86"/>
      <c r="G30" s="87">
        <f>B16+4*B17</f>
        <v>1076</v>
      </c>
      <c r="H30" s="135">
        <f t="shared" ref="H30:H31" si="0">F30*G30</f>
        <v>0</v>
      </c>
      <c r="I30" s="50"/>
      <c r="J30" s="60"/>
      <c r="K30" s="72"/>
    </row>
    <row r="31" spans="1:11" ht="45" customHeight="1" x14ac:dyDescent="0.25">
      <c r="A31" s="244" t="s">
        <v>78</v>
      </c>
      <c r="B31" s="245"/>
      <c r="C31" s="245"/>
      <c r="D31" s="136" t="s">
        <v>7</v>
      </c>
      <c r="E31" s="213" t="s">
        <v>73</v>
      </c>
      <c r="F31" s="214"/>
      <c r="G31" s="87">
        <v>2100</v>
      </c>
      <c r="H31" s="135">
        <f t="shared" si="0"/>
        <v>0</v>
      </c>
      <c r="I31" s="50"/>
      <c r="J31" s="186"/>
      <c r="K31" s="72"/>
    </row>
    <row r="32" spans="1:11" ht="15.75" thickBot="1" x14ac:dyDescent="0.3">
      <c r="A32" s="88"/>
      <c r="B32" s="89"/>
      <c r="C32" s="89"/>
      <c r="D32" s="89"/>
      <c r="E32" s="90"/>
      <c r="F32" s="90"/>
      <c r="G32" s="91" t="s">
        <v>27</v>
      </c>
      <c r="H32" s="92">
        <f>SUM(H23:H31)</f>
        <v>0</v>
      </c>
      <c r="I32" s="93"/>
      <c r="J32" s="94"/>
      <c r="K32" s="95"/>
    </row>
    <row r="33" spans="1:13" ht="15.75" thickBot="1" x14ac:dyDescent="0.3">
      <c r="A33" s="96"/>
      <c r="B33" s="97"/>
      <c r="C33" s="97"/>
      <c r="D33" s="97"/>
      <c r="E33" s="98"/>
      <c r="F33" s="93"/>
      <c r="G33" s="93"/>
      <c r="H33" s="93"/>
      <c r="I33" s="93"/>
      <c r="J33" s="94" t="s">
        <v>28</v>
      </c>
      <c r="K33" s="99" t="s">
        <v>29</v>
      </c>
    </row>
    <row r="34" spans="1:13" ht="15.75" thickBot="1" x14ac:dyDescent="0.3">
      <c r="A34" s="96"/>
      <c r="B34" s="97"/>
      <c r="C34" s="97"/>
      <c r="D34" s="97"/>
      <c r="E34" s="93"/>
      <c r="F34" s="93"/>
      <c r="G34" s="93"/>
      <c r="H34" s="93" t="s">
        <v>30</v>
      </c>
      <c r="I34" s="100" t="s">
        <v>17</v>
      </c>
      <c r="J34" s="101">
        <f>H32*0.2</f>
        <v>0</v>
      </c>
      <c r="K34" s="102">
        <f>H32*1.2</f>
        <v>0</v>
      </c>
    </row>
    <row r="35" spans="1:13" ht="15.75" thickBot="1" x14ac:dyDescent="0.3">
      <c r="A35" s="103"/>
      <c r="B35" s="104"/>
      <c r="C35" s="104"/>
      <c r="D35" s="104"/>
      <c r="E35" s="104"/>
      <c r="F35" s="105"/>
      <c r="G35" s="106"/>
      <c r="H35" s="106"/>
      <c r="I35" s="107"/>
      <c r="J35" s="108"/>
      <c r="K35" s="109"/>
    </row>
    <row r="36" spans="1:13" ht="15.75" thickBot="1" x14ac:dyDescent="0.3">
      <c r="A36" s="110"/>
      <c r="B36" s="111"/>
      <c r="C36" s="111"/>
      <c r="D36" s="111"/>
      <c r="E36" s="111"/>
      <c r="F36" s="112"/>
      <c r="G36" s="113"/>
      <c r="H36" s="114"/>
      <c r="I36" s="115"/>
      <c r="J36" s="116"/>
      <c r="K36" s="117"/>
    </row>
    <row r="37" spans="1:13" x14ac:dyDescent="0.25">
      <c r="A37" s="118" t="s">
        <v>31</v>
      </c>
      <c r="B37" s="119"/>
      <c r="C37" s="119"/>
      <c r="D37" s="119"/>
      <c r="E37" s="119"/>
      <c r="F37" s="119"/>
      <c r="G37" s="120"/>
      <c r="H37" s="120"/>
      <c r="I37" s="121"/>
      <c r="J37" s="120"/>
      <c r="K37" s="120"/>
      <c r="L37" s="122"/>
      <c r="M37" s="122"/>
    </row>
    <row r="38" spans="1:13" x14ac:dyDescent="0.25">
      <c r="A38" s="123" t="s">
        <v>32</v>
      </c>
      <c r="B38" s="124"/>
      <c r="C38" s="124"/>
      <c r="D38" s="124"/>
      <c r="E38" s="124"/>
      <c r="F38" s="124"/>
      <c r="G38" s="125"/>
      <c r="H38" s="125"/>
      <c r="I38" s="126"/>
      <c r="J38" s="127"/>
      <c r="K38" s="128"/>
      <c r="L38" s="122"/>
      <c r="M38" s="122"/>
    </row>
    <row r="39" spans="1:13" x14ac:dyDescent="0.25">
      <c r="A39" s="243" t="s">
        <v>33</v>
      </c>
      <c r="B39" s="243"/>
      <c r="C39" s="243"/>
      <c r="D39" s="243"/>
      <c r="E39" s="243"/>
      <c r="F39" s="243"/>
      <c r="G39" s="243"/>
      <c r="H39" s="243"/>
      <c r="I39" s="243"/>
      <c r="J39" s="243"/>
      <c r="K39" s="243"/>
      <c r="L39" s="243"/>
      <c r="M39" s="243"/>
    </row>
    <row r="40" spans="1:13" x14ac:dyDescent="0.25">
      <c r="A40" s="173"/>
      <c r="B40" s="173"/>
      <c r="C40" s="173"/>
      <c r="D40" s="173"/>
      <c r="E40" s="173"/>
      <c r="F40" s="173"/>
      <c r="G40" s="173"/>
      <c r="H40" s="173"/>
      <c r="I40" s="173"/>
      <c r="J40" s="173"/>
      <c r="K40" s="173"/>
      <c r="L40" s="173"/>
      <c r="M40" s="173"/>
    </row>
    <row r="41" spans="1:13" x14ac:dyDescent="0.25">
      <c r="F41" s="3"/>
      <c r="H41" s="3"/>
      <c r="J41" s="3"/>
      <c r="K41" s="3"/>
    </row>
    <row r="42" spans="1:13" x14ac:dyDescent="0.25">
      <c r="A42" s="129"/>
      <c r="B42" s="129"/>
      <c r="C42" s="130"/>
      <c r="D42" s="131"/>
      <c r="E42" s="131"/>
      <c r="F42" s="131"/>
      <c r="G42" s="132" t="s">
        <v>34</v>
      </c>
      <c r="H42" s="132"/>
      <c r="I42" s="132"/>
      <c r="J42" s="3"/>
      <c r="K42" s="3"/>
    </row>
    <row r="43" spans="1:13" x14ac:dyDescent="0.25">
      <c r="A43" s="231" t="s">
        <v>35</v>
      </c>
      <c r="B43" s="231"/>
      <c r="C43" s="231"/>
      <c r="D43" s="133"/>
      <c r="E43" s="133"/>
      <c r="F43" s="130"/>
      <c r="G43" s="132" t="s">
        <v>36</v>
      </c>
      <c r="H43" s="132"/>
      <c r="I43" s="132"/>
      <c r="J43" s="3"/>
      <c r="K43" s="3"/>
    </row>
  </sheetData>
  <mergeCells count="7">
    <mergeCell ref="A43:C43"/>
    <mergeCell ref="A24:C24"/>
    <mergeCell ref="A25:C25"/>
    <mergeCell ref="A28:C28"/>
    <mergeCell ref="A30:C30"/>
    <mergeCell ref="A39:M39"/>
    <mergeCell ref="A31:C31"/>
  </mergeCells>
  <pageMargins left="0.7" right="0.7" top="0.75" bottom="0.75" header="0.3" footer="0.3"/>
  <pageSetup paperSize="9" scale="7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0"/>
    <pageSetUpPr fitToPage="1"/>
  </sheetPr>
  <dimension ref="A1:M43"/>
  <sheetViews>
    <sheetView topLeftCell="A10" workbookViewId="0">
      <selection activeCell="J31" sqref="J31"/>
    </sheetView>
  </sheetViews>
  <sheetFormatPr defaultRowHeight="15" x14ac:dyDescent="0.25"/>
  <cols>
    <col min="1" max="1" width="20" customWidth="1"/>
    <col min="2" max="2" width="10.7109375" customWidth="1"/>
    <col min="3" max="3" width="16.7109375" customWidth="1"/>
    <col min="4" max="5" width="10.7109375" customWidth="1"/>
    <col min="6" max="6" width="12.28515625" customWidth="1"/>
    <col min="7" max="7" width="10.7109375" customWidth="1"/>
    <col min="8" max="8" width="13.7109375" customWidth="1"/>
    <col min="9" max="9" width="10.7109375" customWidth="1"/>
    <col min="10" max="10" width="13.5703125" customWidth="1"/>
    <col min="11" max="11" width="13.42578125" customWidth="1"/>
  </cols>
  <sheetData>
    <row r="1" spans="1:11" x14ac:dyDescent="0.25">
      <c r="A1" s="1" t="s">
        <v>61</v>
      </c>
      <c r="B1" s="2"/>
      <c r="C1" s="2"/>
      <c r="D1" s="2"/>
      <c r="E1" s="2"/>
      <c r="F1" s="2"/>
      <c r="G1" s="2"/>
      <c r="H1" s="2"/>
      <c r="I1" s="2"/>
      <c r="J1" s="2"/>
      <c r="K1" s="3"/>
    </row>
    <row r="2" spans="1:11" x14ac:dyDescent="0.25">
      <c r="A2" s="4"/>
      <c r="B2" s="2"/>
      <c r="C2" s="2"/>
      <c r="D2" s="2"/>
      <c r="E2" s="2"/>
      <c r="F2" s="2"/>
      <c r="G2" s="2"/>
      <c r="H2" s="2"/>
      <c r="I2" s="2"/>
      <c r="J2" s="2"/>
      <c r="K2" s="3"/>
    </row>
    <row r="3" spans="1:11" x14ac:dyDescent="0.25">
      <c r="A3" s="4" t="s">
        <v>0</v>
      </c>
      <c r="B3" s="2"/>
      <c r="C3" s="2"/>
      <c r="D3" s="2"/>
      <c r="E3" s="2"/>
      <c r="F3" s="2"/>
      <c r="G3" s="2"/>
      <c r="H3" s="2"/>
      <c r="I3" s="2"/>
      <c r="J3" s="2"/>
      <c r="K3" s="3"/>
    </row>
    <row r="4" spans="1:11" ht="15.75" x14ac:dyDescent="0.25">
      <c r="A4" s="2"/>
      <c r="B4" s="177" t="s">
        <v>65</v>
      </c>
      <c r="C4" s="1"/>
      <c r="D4" s="2"/>
      <c r="E4" s="2"/>
      <c r="F4" s="2"/>
      <c r="G4" s="2"/>
      <c r="H4" s="2"/>
      <c r="I4" s="2"/>
      <c r="J4" s="2"/>
      <c r="K4" s="3"/>
    </row>
    <row r="5" spans="1:11" x14ac:dyDescent="0.25">
      <c r="A5" s="5" t="s">
        <v>1</v>
      </c>
      <c r="B5" s="2"/>
      <c r="C5" s="2"/>
      <c r="D5" s="2"/>
      <c r="E5" s="2"/>
      <c r="F5" s="2"/>
      <c r="G5" s="2"/>
      <c r="H5" s="2"/>
      <c r="I5" s="2"/>
      <c r="J5" s="2"/>
      <c r="K5" s="3"/>
    </row>
    <row r="6" spans="1:11" x14ac:dyDescent="0.25">
      <c r="A6" s="6"/>
      <c r="B6" s="2"/>
      <c r="C6" s="2"/>
      <c r="D6" s="2"/>
      <c r="E6" s="2"/>
      <c r="F6" s="2"/>
      <c r="G6" s="2"/>
      <c r="H6" s="2"/>
      <c r="I6" s="2"/>
      <c r="J6" s="2"/>
      <c r="K6" s="3"/>
    </row>
    <row r="7" spans="1:11" x14ac:dyDescent="0.25">
      <c r="A7" s="7" t="s">
        <v>2</v>
      </c>
      <c r="B7" s="2"/>
      <c r="C7" s="2"/>
      <c r="D7" s="2"/>
      <c r="E7" s="2"/>
      <c r="F7" s="2"/>
      <c r="G7" s="2"/>
      <c r="H7" s="2"/>
      <c r="I7" s="2"/>
      <c r="J7" s="2"/>
      <c r="K7" s="3"/>
    </row>
    <row r="8" spans="1:11" x14ac:dyDescent="0.25">
      <c r="A8" s="7" t="s">
        <v>3</v>
      </c>
      <c r="B8" s="2"/>
      <c r="C8" s="2"/>
      <c r="D8" s="2"/>
      <c r="E8" s="2"/>
      <c r="F8" s="2"/>
      <c r="G8" s="2"/>
      <c r="H8" s="2"/>
      <c r="I8" s="2"/>
      <c r="J8" s="2"/>
      <c r="K8" s="3"/>
    </row>
    <row r="9" spans="1:11" x14ac:dyDescent="0.25">
      <c r="A9" s="2"/>
      <c r="B9" s="2"/>
      <c r="C9" s="2"/>
      <c r="D9" s="2"/>
      <c r="E9" s="2"/>
      <c r="F9" s="2"/>
      <c r="G9" s="2"/>
      <c r="H9" s="2"/>
      <c r="I9" s="2"/>
      <c r="J9" s="2"/>
      <c r="K9" s="3"/>
    </row>
    <row r="10" spans="1:11" x14ac:dyDescent="0.25">
      <c r="A10" s="4" t="s">
        <v>4</v>
      </c>
      <c r="B10" s="4"/>
      <c r="C10" s="4"/>
      <c r="D10" s="4"/>
      <c r="E10" s="4"/>
      <c r="F10" s="4"/>
      <c r="G10" s="4"/>
      <c r="H10" s="4"/>
      <c r="I10" s="4"/>
      <c r="J10" s="4"/>
      <c r="K10" s="3"/>
    </row>
    <row r="11" spans="1:11" x14ac:dyDescent="0.25">
      <c r="A11" s="9" t="s">
        <v>51</v>
      </c>
      <c r="B11" s="181" t="s">
        <v>52</v>
      </c>
      <c r="C11" s="9"/>
      <c r="D11" s="8"/>
      <c r="E11" s="9"/>
      <c r="F11" s="8"/>
      <c r="G11" s="6"/>
      <c r="H11" s="6"/>
      <c r="I11" s="4"/>
      <c r="J11" s="4"/>
      <c r="K11" s="3"/>
    </row>
    <row r="12" spans="1:11" ht="16.5" thickBot="1" x14ac:dyDescent="0.3">
      <c r="A12" s="10"/>
      <c r="B12" s="10"/>
      <c r="C12" s="10"/>
      <c r="D12" s="10"/>
      <c r="E12" s="10"/>
      <c r="F12" s="11"/>
      <c r="G12" s="10"/>
      <c r="H12" s="11"/>
      <c r="I12" s="10"/>
      <c r="J12" s="11"/>
      <c r="K12" s="11"/>
    </row>
    <row r="13" spans="1:11" x14ac:dyDescent="0.25">
      <c r="A13" s="12" t="s">
        <v>5</v>
      </c>
      <c r="B13" s="13"/>
      <c r="C13" s="14"/>
      <c r="D13" s="15" t="s">
        <v>53</v>
      </c>
      <c r="E13" s="14"/>
      <c r="F13" s="16"/>
      <c r="G13" s="14"/>
      <c r="H13" s="16"/>
      <c r="I13" s="14"/>
      <c r="J13" s="16"/>
      <c r="K13" s="17"/>
    </row>
    <row r="14" spans="1:11" x14ac:dyDescent="0.25">
      <c r="A14" s="143" t="s">
        <v>51</v>
      </c>
      <c r="B14" s="8"/>
      <c r="C14" s="8"/>
      <c r="D14" s="8"/>
      <c r="E14" s="8"/>
      <c r="F14" s="18"/>
      <c r="G14" s="8"/>
      <c r="H14" s="19"/>
      <c r="I14" s="19"/>
      <c r="J14" s="19"/>
      <c r="K14" s="20"/>
    </row>
    <row r="15" spans="1:11" ht="15.75" thickBot="1" x14ac:dyDescent="0.3">
      <c r="A15" s="21"/>
      <c r="B15" s="8"/>
      <c r="C15" s="8"/>
      <c r="D15" s="8"/>
      <c r="E15" s="8"/>
      <c r="F15" s="18"/>
      <c r="G15" s="8"/>
      <c r="H15" s="22"/>
      <c r="I15" s="23"/>
      <c r="J15" s="18"/>
      <c r="K15" s="24"/>
    </row>
    <row r="16" spans="1:11" x14ac:dyDescent="0.25">
      <c r="A16" s="25" t="s">
        <v>6</v>
      </c>
      <c r="B16" s="26">
        <v>997</v>
      </c>
      <c r="C16" s="8" t="s">
        <v>7</v>
      </c>
      <c r="D16" s="8"/>
      <c r="E16" s="8"/>
      <c r="F16" s="18"/>
      <c r="G16" s="8"/>
      <c r="H16" s="22"/>
      <c r="I16" s="23"/>
      <c r="J16" s="18"/>
      <c r="K16" s="27"/>
    </row>
    <row r="17" spans="1:11" x14ac:dyDescent="0.25">
      <c r="A17" s="28" t="s">
        <v>8</v>
      </c>
      <c r="B17" s="29">
        <v>6</v>
      </c>
      <c r="C17" s="8" t="s">
        <v>7</v>
      </c>
      <c r="D17" s="8"/>
      <c r="E17" s="8"/>
      <c r="F17" s="18"/>
      <c r="G17" s="8"/>
      <c r="H17" s="18"/>
      <c r="I17" s="8"/>
      <c r="J17" s="30"/>
      <c r="K17" s="24"/>
    </row>
    <row r="18" spans="1:11" x14ac:dyDescent="0.25">
      <c r="A18" s="31" t="s">
        <v>9</v>
      </c>
      <c r="B18" s="32">
        <f>B16*B17</f>
        <v>5982</v>
      </c>
      <c r="C18" s="8" t="s">
        <v>10</v>
      </c>
      <c r="D18" s="8"/>
      <c r="E18" s="8"/>
      <c r="F18" s="18"/>
      <c r="G18" s="8"/>
      <c r="H18" s="18"/>
      <c r="I18" s="8"/>
      <c r="J18" s="30"/>
      <c r="K18" s="24"/>
    </row>
    <row r="19" spans="1:11" ht="15.75" thickBot="1" x14ac:dyDescent="0.3">
      <c r="A19" s="33" t="s">
        <v>11</v>
      </c>
      <c r="B19" s="34">
        <v>541.1</v>
      </c>
      <c r="C19" s="21" t="s">
        <v>10</v>
      </c>
      <c r="D19" s="8"/>
      <c r="E19" s="8"/>
      <c r="F19" s="18"/>
      <c r="G19" s="8"/>
      <c r="H19" s="18"/>
      <c r="I19" s="8"/>
      <c r="J19" s="30"/>
      <c r="K19" s="24"/>
    </row>
    <row r="20" spans="1:11" ht="15.75" thickBot="1" x14ac:dyDescent="0.3">
      <c r="A20" s="35"/>
      <c r="B20" s="36"/>
      <c r="C20" s="8"/>
      <c r="D20" s="8"/>
      <c r="E20" s="8"/>
      <c r="F20" s="18"/>
      <c r="G20" s="8"/>
      <c r="H20" s="18"/>
      <c r="I20" s="8"/>
      <c r="J20" s="30"/>
      <c r="K20" s="24"/>
    </row>
    <row r="21" spans="1:11" ht="15.75" thickBot="1" x14ac:dyDescent="0.3">
      <c r="A21" s="35"/>
      <c r="B21" s="36"/>
      <c r="C21" s="8"/>
      <c r="D21" s="8"/>
      <c r="E21" s="8"/>
      <c r="F21" s="37" t="s">
        <v>12</v>
      </c>
      <c r="G21" s="38"/>
      <c r="H21" s="39" t="s">
        <v>13</v>
      </c>
      <c r="I21" s="40"/>
      <c r="J21" s="41"/>
      <c r="K21" s="42"/>
    </row>
    <row r="22" spans="1:11" ht="15.75" thickBot="1" x14ac:dyDescent="0.3">
      <c r="A22" s="43" t="s">
        <v>14</v>
      </c>
      <c r="B22" s="44"/>
      <c r="C22" s="45"/>
      <c r="D22" s="46" t="s">
        <v>15</v>
      </c>
      <c r="E22" s="47" t="s">
        <v>16</v>
      </c>
      <c r="F22" s="48" t="s">
        <v>17</v>
      </c>
      <c r="G22" s="47" t="s">
        <v>18</v>
      </c>
      <c r="H22" s="49" t="s">
        <v>17</v>
      </c>
      <c r="I22" s="50"/>
      <c r="J22" s="51"/>
      <c r="K22" s="24"/>
    </row>
    <row r="23" spans="1:11" x14ac:dyDescent="0.25">
      <c r="A23" s="52" t="s">
        <v>19</v>
      </c>
      <c r="B23" s="53"/>
      <c r="C23" s="54"/>
      <c r="D23" s="55" t="s">
        <v>7</v>
      </c>
      <c r="E23" s="56" t="s">
        <v>20</v>
      </c>
      <c r="F23" s="57"/>
      <c r="G23" s="58">
        <f>B17*2</f>
        <v>12</v>
      </c>
      <c r="H23" s="59">
        <f>F23*G23</f>
        <v>0</v>
      </c>
      <c r="I23" s="50"/>
      <c r="J23" s="60"/>
      <c r="K23" s="61"/>
    </row>
    <row r="24" spans="1:11" ht="15" customHeight="1" x14ac:dyDescent="0.25">
      <c r="A24" s="232" t="s">
        <v>21</v>
      </c>
      <c r="B24" s="233"/>
      <c r="C24" s="233"/>
      <c r="D24" s="62" t="s">
        <v>22</v>
      </c>
      <c r="E24" s="63"/>
      <c r="F24" s="64"/>
      <c r="G24" s="65">
        <f>B18+B19</f>
        <v>6523.1</v>
      </c>
      <c r="H24" s="59">
        <f t="shared" ref="H24:H31" si="0">F24*G24</f>
        <v>0</v>
      </c>
      <c r="I24" s="50"/>
      <c r="J24" s="60"/>
      <c r="K24" s="61"/>
    </row>
    <row r="25" spans="1:11" ht="25.15" customHeight="1" x14ac:dyDescent="0.25">
      <c r="A25" s="234" t="s">
        <v>81</v>
      </c>
      <c r="B25" s="235"/>
      <c r="C25" s="236"/>
      <c r="D25" s="73" t="s">
        <v>22</v>
      </c>
      <c r="E25" s="74" t="s">
        <v>20</v>
      </c>
      <c r="F25" s="75"/>
      <c r="G25" s="76">
        <v>500</v>
      </c>
      <c r="H25" s="59">
        <f t="shared" si="0"/>
        <v>0</v>
      </c>
      <c r="I25" s="189"/>
      <c r="J25" s="190"/>
      <c r="K25" s="72"/>
    </row>
    <row r="26" spans="1:11" x14ac:dyDescent="0.25">
      <c r="A26" s="78" t="s">
        <v>25</v>
      </c>
      <c r="B26" s="79"/>
      <c r="C26" s="79"/>
      <c r="D26" s="80" t="s">
        <v>26</v>
      </c>
      <c r="E26" s="81" t="s">
        <v>20</v>
      </c>
      <c r="F26" s="82"/>
      <c r="G26" s="83">
        <f>B18+B19</f>
        <v>6523.1</v>
      </c>
      <c r="H26" s="59">
        <f t="shared" si="0"/>
        <v>0</v>
      </c>
      <c r="I26" s="50"/>
      <c r="J26" s="60"/>
      <c r="K26" s="72"/>
    </row>
    <row r="27" spans="1:11" x14ac:dyDescent="0.25">
      <c r="A27" s="157" t="s">
        <v>23</v>
      </c>
      <c r="B27" s="158"/>
      <c r="C27" s="159"/>
      <c r="D27" s="160" t="s">
        <v>22</v>
      </c>
      <c r="E27" s="161" t="s">
        <v>24</v>
      </c>
      <c r="F27" s="162"/>
      <c r="G27" s="84">
        <f>B18+B19</f>
        <v>6523.1</v>
      </c>
      <c r="H27" s="59">
        <f t="shared" si="0"/>
        <v>0</v>
      </c>
      <c r="I27" s="50"/>
      <c r="J27" s="60"/>
      <c r="K27" s="72"/>
    </row>
    <row r="28" spans="1:11" ht="29.25" customHeight="1" x14ac:dyDescent="0.25">
      <c r="A28" s="237" t="s">
        <v>47</v>
      </c>
      <c r="B28" s="238"/>
      <c r="C28" s="239"/>
      <c r="D28" s="154" t="s">
        <v>26</v>
      </c>
      <c r="E28" s="155" t="s">
        <v>20</v>
      </c>
      <c r="F28" s="134"/>
      <c r="G28" s="156">
        <f>B18+B19</f>
        <v>6523.1</v>
      </c>
      <c r="H28" s="59">
        <f t="shared" si="0"/>
        <v>0</v>
      </c>
      <c r="I28" s="50"/>
      <c r="J28" s="60"/>
      <c r="K28" s="72"/>
    </row>
    <row r="29" spans="1:11" x14ac:dyDescent="0.25">
      <c r="A29" s="157" t="s">
        <v>23</v>
      </c>
      <c r="B29" s="158"/>
      <c r="C29" s="159"/>
      <c r="D29" s="160" t="s">
        <v>22</v>
      </c>
      <c r="E29" s="161" t="s">
        <v>24</v>
      </c>
      <c r="F29" s="162"/>
      <c r="G29" s="84">
        <f>B18+B19</f>
        <v>6523.1</v>
      </c>
      <c r="H29" s="188">
        <f t="shared" si="0"/>
        <v>0</v>
      </c>
      <c r="I29" s="50"/>
      <c r="J29" s="60"/>
      <c r="K29" s="72"/>
    </row>
    <row r="30" spans="1:11" x14ac:dyDescent="0.25">
      <c r="A30" s="240" t="s">
        <v>37</v>
      </c>
      <c r="B30" s="241"/>
      <c r="C30" s="242"/>
      <c r="D30" s="153" t="s">
        <v>7</v>
      </c>
      <c r="E30" s="187"/>
      <c r="F30" s="86"/>
      <c r="G30" s="135">
        <f>B16+4*B17</f>
        <v>1021</v>
      </c>
      <c r="H30" s="87">
        <f t="shared" si="0"/>
        <v>0</v>
      </c>
      <c r="I30" s="50"/>
      <c r="J30" s="60"/>
      <c r="K30" s="72"/>
    </row>
    <row r="31" spans="1:11" ht="49.5" customHeight="1" thickBot="1" x14ac:dyDescent="0.3">
      <c r="A31" s="246" t="s">
        <v>78</v>
      </c>
      <c r="B31" s="247"/>
      <c r="C31" s="247"/>
      <c r="D31" s="216" t="s">
        <v>7</v>
      </c>
      <c r="E31" s="213" t="s">
        <v>73</v>
      </c>
      <c r="F31" s="214"/>
      <c r="G31" s="87">
        <v>1500</v>
      </c>
      <c r="H31" s="87">
        <f t="shared" si="0"/>
        <v>0</v>
      </c>
      <c r="I31" s="50"/>
      <c r="J31" s="60"/>
      <c r="K31" s="185"/>
    </row>
    <row r="32" spans="1:11" ht="15.75" thickBot="1" x14ac:dyDescent="0.3">
      <c r="A32" s="88"/>
      <c r="B32" s="89"/>
      <c r="C32" s="89"/>
      <c r="D32" s="89"/>
      <c r="E32" s="90"/>
      <c r="F32" s="90"/>
      <c r="G32" s="90" t="s">
        <v>27</v>
      </c>
      <c r="H32" s="175">
        <f>SUM(H23:H31)</f>
        <v>0</v>
      </c>
      <c r="I32" s="93"/>
      <c r="J32" s="94"/>
      <c r="K32" s="95"/>
    </row>
    <row r="33" spans="1:13" ht="15.75" thickBot="1" x14ac:dyDescent="0.3">
      <c r="A33" s="96"/>
      <c r="B33" s="97"/>
      <c r="C33" s="97"/>
      <c r="D33" s="97"/>
      <c r="E33" s="98"/>
      <c r="F33" s="93"/>
      <c r="G33" s="93"/>
      <c r="H33" s="93"/>
      <c r="I33" s="93"/>
      <c r="J33" s="94" t="s">
        <v>28</v>
      </c>
      <c r="K33" s="99" t="s">
        <v>29</v>
      </c>
    </row>
    <row r="34" spans="1:13" ht="15.75" thickBot="1" x14ac:dyDescent="0.3">
      <c r="A34" s="96"/>
      <c r="B34" s="97"/>
      <c r="C34" s="97"/>
      <c r="D34" s="97"/>
      <c r="E34" s="93"/>
      <c r="F34" s="93"/>
      <c r="G34" s="93"/>
      <c r="H34" s="93" t="s">
        <v>30</v>
      </c>
      <c r="I34" s="100" t="s">
        <v>17</v>
      </c>
      <c r="J34" s="101">
        <f>H32*0.2</f>
        <v>0</v>
      </c>
      <c r="K34" s="102">
        <f>H32*1.2</f>
        <v>0</v>
      </c>
    </row>
    <row r="35" spans="1:13" ht="15.75" thickBot="1" x14ac:dyDescent="0.3">
      <c r="A35" s="103"/>
      <c r="B35" s="104"/>
      <c r="C35" s="104"/>
      <c r="D35" s="104"/>
      <c r="E35" s="104"/>
      <c r="F35" s="105"/>
      <c r="G35" s="106"/>
      <c r="H35" s="106"/>
      <c r="I35" s="107"/>
      <c r="J35" s="108"/>
      <c r="K35" s="109"/>
    </row>
    <row r="36" spans="1:13" ht="15.75" thickBot="1" x14ac:dyDescent="0.3">
      <c r="A36" s="110"/>
      <c r="B36" s="111"/>
      <c r="C36" s="111"/>
      <c r="D36" s="111"/>
      <c r="E36" s="111"/>
      <c r="F36" s="112"/>
      <c r="G36" s="113"/>
      <c r="H36" s="114"/>
      <c r="I36" s="115"/>
      <c r="J36" s="116"/>
      <c r="K36" s="117"/>
    </row>
    <row r="37" spans="1:13" x14ac:dyDescent="0.25">
      <c r="A37" s="118" t="s">
        <v>31</v>
      </c>
      <c r="B37" s="119"/>
      <c r="C37" s="119"/>
      <c r="D37" s="119"/>
      <c r="E37" s="119"/>
      <c r="F37" s="119"/>
      <c r="G37" s="120"/>
      <c r="H37" s="120"/>
      <c r="I37" s="121"/>
      <c r="J37" s="120"/>
      <c r="K37" s="120"/>
      <c r="L37" s="122"/>
      <c r="M37" s="122"/>
    </row>
    <row r="38" spans="1:13" x14ac:dyDescent="0.25">
      <c r="A38" s="123" t="s">
        <v>32</v>
      </c>
      <c r="B38" s="124"/>
      <c r="C38" s="124"/>
      <c r="D38" s="124"/>
      <c r="E38" s="124"/>
      <c r="F38" s="124"/>
      <c r="G38" s="125"/>
      <c r="H38" s="125"/>
      <c r="I38" s="126"/>
      <c r="J38" s="127"/>
      <c r="K38" s="128"/>
      <c r="L38" s="122"/>
      <c r="M38" s="122"/>
    </row>
    <row r="39" spans="1:13" x14ac:dyDescent="0.25">
      <c r="A39" s="243" t="s">
        <v>33</v>
      </c>
      <c r="B39" s="243"/>
      <c r="C39" s="243"/>
      <c r="D39" s="243"/>
      <c r="E39" s="243"/>
      <c r="F39" s="243"/>
      <c r="G39" s="243"/>
      <c r="H39" s="243"/>
      <c r="I39" s="243"/>
      <c r="J39" s="243"/>
      <c r="K39" s="243"/>
      <c r="L39" s="243"/>
      <c r="M39" s="243"/>
    </row>
    <row r="40" spans="1:13" x14ac:dyDescent="0.25">
      <c r="A40" s="138"/>
      <c r="B40" s="138"/>
      <c r="C40" s="138"/>
      <c r="D40" s="138"/>
      <c r="E40" s="138"/>
      <c r="F40" s="138"/>
      <c r="G40" s="138"/>
      <c r="H40" s="138"/>
      <c r="I40" s="138"/>
      <c r="J40" s="138"/>
      <c r="K40" s="138"/>
      <c r="L40" s="138"/>
      <c r="M40" s="138"/>
    </row>
    <row r="41" spans="1:13" x14ac:dyDescent="0.25">
      <c r="F41" s="3"/>
      <c r="H41" s="3"/>
      <c r="J41" s="3"/>
      <c r="K41" s="3"/>
    </row>
    <row r="42" spans="1:13" x14ac:dyDescent="0.25">
      <c r="A42" s="129"/>
      <c r="B42" s="129"/>
      <c r="C42" s="130"/>
      <c r="D42" s="131"/>
      <c r="E42" s="131"/>
      <c r="F42" s="131"/>
      <c r="G42" s="132" t="s">
        <v>34</v>
      </c>
      <c r="H42" s="132"/>
      <c r="I42" s="132"/>
      <c r="J42" s="3"/>
      <c r="K42" s="3"/>
    </row>
    <row r="43" spans="1:13" x14ac:dyDescent="0.25">
      <c r="A43" s="231" t="s">
        <v>35</v>
      </c>
      <c r="B43" s="231"/>
      <c r="C43" s="231"/>
      <c r="D43" s="133"/>
      <c r="E43" s="133"/>
      <c r="F43" s="130"/>
      <c r="G43" s="132" t="s">
        <v>36</v>
      </c>
      <c r="H43" s="132"/>
      <c r="I43" s="132"/>
      <c r="J43" s="3"/>
      <c r="K43" s="3"/>
    </row>
  </sheetData>
  <mergeCells count="7">
    <mergeCell ref="A39:M39"/>
    <mergeCell ref="A43:C43"/>
    <mergeCell ref="A24:C24"/>
    <mergeCell ref="A25:C25"/>
    <mergeCell ref="A28:C28"/>
    <mergeCell ref="A30:C30"/>
    <mergeCell ref="A31:C31"/>
  </mergeCells>
  <pageMargins left="0.7" right="0.7" top="0.75" bottom="0.75" header="0.3" footer="0.3"/>
  <pageSetup paperSize="9" scale="72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theme="0"/>
    <pageSetUpPr fitToPage="1"/>
  </sheetPr>
  <dimension ref="A1:M43"/>
  <sheetViews>
    <sheetView topLeftCell="A13" workbookViewId="0">
      <selection activeCell="F23" sqref="F23:F31"/>
    </sheetView>
  </sheetViews>
  <sheetFormatPr defaultRowHeight="15" x14ac:dyDescent="0.25"/>
  <cols>
    <col min="1" max="1" width="20" customWidth="1"/>
    <col min="2" max="2" width="10.7109375" customWidth="1"/>
    <col min="3" max="3" width="16.7109375" customWidth="1"/>
    <col min="4" max="5" width="10.7109375" customWidth="1"/>
    <col min="6" max="6" width="12.28515625" customWidth="1"/>
    <col min="7" max="7" width="10.7109375" customWidth="1"/>
    <col min="8" max="8" width="13.7109375" customWidth="1"/>
    <col min="9" max="9" width="10.7109375" customWidth="1"/>
    <col min="10" max="10" width="13.5703125" customWidth="1"/>
    <col min="11" max="11" width="13.42578125" customWidth="1"/>
  </cols>
  <sheetData>
    <row r="1" spans="1:11" x14ac:dyDescent="0.25">
      <c r="A1" s="1" t="s">
        <v>63</v>
      </c>
      <c r="B1" s="2"/>
      <c r="C1" s="2"/>
      <c r="D1" s="2"/>
      <c r="E1" s="2"/>
      <c r="F1" s="2"/>
      <c r="G1" s="2"/>
      <c r="H1" s="2"/>
      <c r="I1" s="2"/>
      <c r="J1" s="2"/>
      <c r="K1" s="3"/>
    </row>
    <row r="2" spans="1:11" x14ac:dyDescent="0.25">
      <c r="A2" s="4"/>
      <c r="B2" s="2"/>
      <c r="C2" s="2"/>
      <c r="D2" s="2"/>
      <c r="E2" s="2"/>
      <c r="F2" s="2"/>
      <c r="G2" s="2"/>
      <c r="H2" s="2"/>
      <c r="I2" s="2"/>
      <c r="J2" s="2"/>
      <c r="K2" s="3"/>
    </row>
    <row r="3" spans="1:11" x14ac:dyDescent="0.25">
      <c r="A3" s="4" t="s">
        <v>0</v>
      </c>
      <c r="B3" s="2"/>
      <c r="C3" s="2"/>
      <c r="D3" s="2"/>
      <c r="E3" s="2"/>
      <c r="F3" s="2"/>
      <c r="G3" s="2"/>
      <c r="H3" s="2"/>
      <c r="I3" s="2"/>
      <c r="J3" s="2"/>
      <c r="K3" s="3"/>
    </row>
    <row r="4" spans="1:11" x14ac:dyDescent="0.25">
      <c r="A4" s="2"/>
      <c r="B4" s="179" t="s">
        <v>65</v>
      </c>
      <c r="C4" s="1"/>
      <c r="D4" s="2"/>
      <c r="E4" s="2"/>
      <c r="F4" s="145"/>
      <c r="G4" s="2"/>
      <c r="H4" s="2"/>
      <c r="I4" s="2"/>
      <c r="J4" s="2"/>
      <c r="K4" s="3"/>
    </row>
    <row r="5" spans="1:11" x14ac:dyDescent="0.25">
      <c r="A5" s="5" t="s">
        <v>1</v>
      </c>
      <c r="B5" s="2"/>
      <c r="C5" s="2"/>
      <c r="D5" s="2"/>
      <c r="E5" s="2"/>
      <c r="F5" s="2"/>
      <c r="G5" s="2"/>
      <c r="H5" s="2"/>
      <c r="I5" s="2"/>
      <c r="J5" s="2"/>
      <c r="K5" s="3"/>
    </row>
    <row r="6" spans="1:11" x14ac:dyDescent="0.25">
      <c r="A6" s="6"/>
      <c r="B6" s="2"/>
      <c r="C6" s="2"/>
      <c r="D6" s="2"/>
      <c r="E6" s="2"/>
      <c r="F6" s="2"/>
      <c r="G6" s="2"/>
      <c r="H6" s="2"/>
      <c r="I6" s="2"/>
      <c r="J6" s="2"/>
      <c r="K6" s="3"/>
    </row>
    <row r="7" spans="1:11" x14ac:dyDescent="0.25">
      <c r="A7" s="7" t="s">
        <v>2</v>
      </c>
      <c r="B7" s="2"/>
      <c r="C7" s="2"/>
      <c r="D7" s="2"/>
      <c r="E7" s="2"/>
      <c r="F7" s="2"/>
      <c r="G7" s="2"/>
      <c r="H7" s="2"/>
      <c r="I7" s="2"/>
      <c r="J7" s="2"/>
      <c r="K7" s="3"/>
    </row>
    <row r="8" spans="1:11" x14ac:dyDescent="0.25">
      <c r="A8" s="7" t="s">
        <v>3</v>
      </c>
      <c r="B8" s="2"/>
      <c r="C8" s="2"/>
      <c r="D8" s="2"/>
      <c r="E8" s="2"/>
      <c r="F8" s="2"/>
      <c r="G8" s="2"/>
      <c r="H8" s="2"/>
      <c r="I8" s="2"/>
      <c r="J8" s="2"/>
      <c r="K8" s="3"/>
    </row>
    <row r="9" spans="1:11" x14ac:dyDescent="0.25">
      <c r="A9" s="2"/>
      <c r="B9" s="2"/>
      <c r="C9" s="2"/>
      <c r="D9" s="2"/>
      <c r="E9" s="2"/>
      <c r="F9" s="2"/>
      <c r="G9" s="2"/>
      <c r="H9" s="2"/>
      <c r="I9" s="2"/>
      <c r="J9" s="2"/>
      <c r="K9" s="3"/>
    </row>
    <row r="10" spans="1:11" x14ac:dyDescent="0.25">
      <c r="A10" s="4" t="s">
        <v>4</v>
      </c>
      <c r="C10" s="4"/>
      <c r="D10" s="4"/>
      <c r="E10" s="4"/>
      <c r="F10" s="4"/>
      <c r="G10" s="4"/>
      <c r="H10" s="4"/>
      <c r="I10" s="4"/>
      <c r="J10" s="4"/>
      <c r="K10" s="3"/>
    </row>
    <row r="11" spans="1:11" x14ac:dyDescent="0.25">
      <c r="A11" s="9" t="s">
        <v>57</v>
      </c>
      <c r="B11" s="181" t="s">
        <v>58</v>
      </c>
      <c r="C11" s="9"/>
      <c r="E11" s="9"/>
      <c r="F11" s="139"/>
      <c r="G11" s="4"/>
      <c r="H11" s="4"/>
      <c r="I11" s="4"/>
      <c r="J11" s="4"/>
      <c r="K11" s="3"/>
    </row>
    <row r="12" spans="1:11" ht="16.5" thickBot="1" x14ac:dyDescent="0.3">
      <c r="A12" s="139" t="s">
        <v>71</v>
      </c>
      <c r="B12" s="139" t="s">
        <v>72</v>
      </c>
      <c r="C12" s="10"/>
      <c r="D12" s="10"/>
      <c r="E12" s="10"/>
      <c r="F12" s="11"/>
      <c r="G12" s="10"/>
      <c r="H12" s="11"/>
      <c r="I12" s="10"/>
      <c r="J12" s="11"/>
      <c r="K12" s="11"/>
    </row>
    <row r="13" spans="1:11" x14ac:dyDescent="0.25">
      <c r="A13" s="12" t="s">
        <v>5</v>
      </c>
      <c r="B13" s="13"/>
      <c r="C13" s="14"/>
      <c r="D13" s="15" t="s">
        <v>64</v>
      </c>
      <c r="E13" s="14"/>
      <c r="F13" s="16"/>
      <c r="G13" s="14"/>
      <c r="H13" s="16"/>
      <c r="I13" s="14"/>
      <c r="J13" s="16"/>
      <c r="K13" s="17"/>
    </row>
    <row r="14" spans="1:11" x14ac:dyDescent="0.25">
      <c r="A14" s="143" t="s">
        <v>57</v>
      </c>
      <c r="B14" s="8"/>
      <c r="C14" s="8"/>
      <c r="D14" s="8"/>
      <c r="E14" s="8"/>
      <c r="F14" s="140"/>
      <c r="G14" s="141"/>
      <c r="H14" s="19"/>
      <c r="I14" s="19"/>
      <c r="J14" s="19"/>
      <c r="K14" s="20"/>
    </row>
    <row r="15" spans="1:11" ht="15.75" thickBot="1" x14ac:dyDescent="0.3">
      <c r="A15" s="21"/>
      <c r="B15" s="8"/>
      <c r="C15" s="8"/>
      <c r="D15" s="8"/>
      <c r="E15" s="8"/>
      <c r="F15" s="18"/>
      <c r="G15" s="8"/>
      <c r="H15" s="22"/>
      <c r="I15" s="23"/>
      <c r="J15" s="18"/>
      <c r="K15" s="24"/>
    </row>
    <row r="16" spans="1:11" x14ac:dyDescent="0.25">
      <c r="A16" s="25" t="s">
        <v>6</v>
      </c>
      <c r="B16" s="26">
        <v>650</v>
      </c>
      <c r="C16" s="8" t="s">
        <v>7</v>
      </c>
      <c r="D16" s="8"/>
      <c r="E16" s="8"/>
      <c r="F16" s="18"/>
      <c r="G16" s="8"/>
      <c r="H16" s="22"/>
      <c r="I16" s="23"/>
      <c r="J16" s="18"/>
      <c r="K16" s="27"/>
    </row>
    <row r="17" spans="1:11" x14ac:dyDescent="0.25">
      <c r="A17" s="28" t="s">
        <v>8</v>
      </c>
      <c r="B17" s="29">
        <v>6.5</v>
      </c>
      <c r="C17" s="8" t="s">
        <v>7</v>
      </c>
      <c r="D17" s="8"/>
      <c r="E17" s="8"/>
      <c r="F17" s="18"/>
      <c r="G17" s="8"/>
      <c r="H17" s="18"/>
      <c r="I17" s="8"/>
      <c r="J17" s="30"/>
      <c r="K17" s="24"/>
    </row>
    <row r="18" spans="1:11" x14ac:dyDescent="0.25">
      <c r="A18" s="31" t="s">
        <v>9</v>
      </c>
      <c r="B18" s="32">
        <f>B16*B17</f>
        <v>4225</v>
      </c>
      <c r="C18" s="8" t="s">
        <v>10</v>
      </c>
      <c r="D18" s="8"/>
      <c r="E18" s="8"/>
      <c r="F18" s="18"/>
      <c r="G18" s="8"/>
      <c r="H18" s="18"/>
      <c r="I18" s="8"/>
      <c r="J18" s="30"/>
      <c r="K18" s="24"/>
    </row>
    <row r="19" spans="1:11" ht="15.75" thickBot="1" x14ac:dyDescent="0.3">
      <c r="A19" s="33" t="s">
        <v>11</v>
      </c>
      <c r="B19" s="34"/>
      <c r="C19" s="21" t="s">
        <v>10</v>
      </c>
      <c r="D19" s="8"/>
      <c r="E19" s="8"/>
      <c r="F19" s="18"/>
      <c r="G19" s="8"/>
      <c r="H19" s="18"/>
      <c r="I19" s="8"/>
      <c r="J19" s="30"/>
      <c r="K19" s="24"/>
    </row>
    <row r="20" spans="1:11" ht="15.75" thickBot="1" x14ac:dyDescent="0.3">
      <c r="A20" s="35"/>
      <c r="B20" s="36"/>
      <c r="C20" s="8"/>
      <c r="D20" s="8"/>
      <c r="E20" s="8"/>
      <c r="F20" s="18"/>
      <c r="G20" s="8"/>
      <c r="H20" s="18"/>
      <c r="I20" s="8"/>
      <c r="J20" s="30"/>
      <c r="K20" s="24"/>
    </row>
    <row r="21" spans="1:11" ht="15.75" thickBot="1" x14ac:dyDescent="0.3">
      <c r="A21" s="35"/>
      <c r="B21" s="36"/>
      <c r="C21" s="8"/>
      <c r="D21" s="8"/>
      <c r="E21" s="8"/>
      <c r="F21" s="37" t="s">
        <v>12</v>
      </c>
      <c r="G21" s="38"/>
      <c r="H21" s="39" t="s">
        <v>13</v>
      </c>
      <c r="I21" s="40"/>
      <c r="J21" s="41"/>
      <c r="K21" s="42"/>
    </row>
    <row r="22" spans="1:11" ht="15.75" thickBot="1" x14ac:dyDescent="0.3">
      <c r="A22" s="43" t="s">
        <v>14</v>
      </c>
      <c r="B22" s="44"/>
      <c r="C22" s="45"/>
      <c r="D22" s="46" t="s">
        <v>15</v>
      </c>
      <c r="E22" s="47" t="s">
        <v>16</v>
      </c>
      <c r="F22" s="48" t="s">
        <v>17</v>
      </c>
      <c r="G22" s="47" t="s">
        <v>18</v>
      </c>
      <c r="H22" s="49" t="s">
        <v>17</v>
      </c>
      <c r="I22" s="50"/>
      <c r="J22" s="51"/>
      <c r="K22" s="24"/>
    </row>
    <row r="23" spans="1:11" x14ac:dyDescent="0.25">
      <c r="A23" s="52" t="s">
        <v>19</v>
      </c>
      <c r="B23" s="53"/>
      <c r="C23" s="54"/>
      <c r="D23" s="55" t="s">
        <v>7</v>
      </c>
      <c r="E23" s="56" t="s">
        <v>20</v>
      </c>
      <c r="F23" s="57"/>
      <c r="G23" s="58">
        <v>13</v>
      </c>
      <c r="H23" s="59">
        <f>F23*G23</f>
        <v>0</v>
      </c>
      <c r="I23" s="50"/>
      <c r="J23" s="60"/>
      <c r="K23" s="61"/>
    </row>
    <row r="24" spans="1:11" x14ac:dyDescent="0.25">
      <c r="A24" s="232" t="s">
        <v>21</v>
      </c>
      <c r="B24" s="233"/>
      <c r="C24" s="233"/>
      <c r="D24" s="62" t="s">
        <v>22</v>
      </c>
      <c r="E24" s="63"/>
      <c r="F24" s="64"/>
      <c r="G24" s="65">
        <f>B18+B19</f>
        <v>4225</v>
      </c>
      <c r="H24" s="59">
        <f>F24*G24</f>
        <v>0</v>
      </c>
      <c r="I24" s="50"/>
      <c r="J24" s="60"/>
      <c r="K24" s="61"/>
    </row>
    <row r="25" spans="1:11" ht="25.15" customHeight="1" x14ac:dyDescent="0.25">
      <c r="A25" s="234" t="s">
        <v>79</v>
      </c>
      <c r="B25" s="235"/>
      <c r="C25" s="236"/>
      <c r="D25" s="73" t="s">
        <v>22</v>
      </c>
      <c r="E25" s="74" t="s">
        <v>20</v>
      </c>
      <c r="F25" s="75"/>
      <c r="G25" s="76">
        <v>30</v>
      </c>
      <c r="H25" s="76">
        <f>G25*F25</f>
        <v>0</v>
      </c>
      <c r="I25" s="50"/>
      <c r="J25" s="77"/>
      <c r="K25" s="72"/>
    </row>
    <row r="26" spans="1:11" x14ac:dyDescent="0.25">
      <c r="A26" s="78" t="s">
        <v>25</v>
      </c>
      <c r="B26" s="79"/>
      <c r="C26" s="79"/>
      <c r="D26" s="80" t="s">
        <v>26</v>
      </c>
      <c r="E26" s="81" t="s">
        <v>20</v>
      </c>
      <c r="F26" s="82"/>
      <c r="G26" s="83">
        <f>B18+B19</f>
        <v>4225</v>
      </c>
      <c r="H26" s="84">
        <f>F26*G26</f>
        <v>0</v>
      </c>
      <c r="I26" s="50"/>
      <c r="J26" s="60"/>
      <c r="K26" s="72"/>
    </row>
    <row r="27" spans="1:11" x14ac:dyDescent="0.25">
      <c r="A27" s="157" t="s">
        <v>23</v>
      </c>
      <c r="B27" s="158"/>
      <c r="C27" s="159"/>
      <c r="D27" s="160" t="s">
        <v>22</v>
      </c>
      <c r="E27" s="161" t="s">
        <v>24</v>
      </c>
      <c r="F27" s="162"/>
      <c r="G27" s="84">
        <v>4225</v>
      </c>
      <c r="H27" s="84">
        <f>F27*G27</f>
        <v>0</v>
      </c>
      <c r="I27" s="50"/>
      <c r="J27" s="60"/>
      <c r="K27" s="72"/>
    </row>
    <row r="28" spans="1:11" ht="30" customHeight="1" x14ac:dyDescent="0.25">
      <c r="A28" s="237" t="s">
        <v>47</v>
      </c>
      <c r="B28" s="238"/>
      <c r="C28" s="239"/>
      <c r="D28" s="170" t="s">
        <v>26</v>
      </c>
      <c r="E28" s="74" t="s">
        <v>20</v>
      </c>
      <c r="F28" s="168"/>
      <c r="G28" s="76">
        <f>B18+B19</f>
        <v>4225</v>
      </c>
      <c r="H28" s="169">
        <f>F28*G28</f>
        <v>0</v>
      </c>
      <c r="I28" s="50"/>
      <c r="J28" s="60"/>
      <c r="K28" s="72"/>
    </row>
    <row r="29" spans="1:11" x14ac:dyDescent="0.25">
      <c r="A29" s="157" t="s">
        <v>23</v>
      </c>
      <c r="B29" s="158"/>
      <c r="C29" s="159"/>
      <c r="D29" s="160" t="s">
        <v>22</v>
      </c>
      <c r="E29" s="161" t="s">
        <v>24</v>
      </c>
      <c r="F29" s="162"/>
      <c r="G29" s="84">
        <f>B18+B19</f>
        <v>4225</v>
      </c>
      <c r="H29" s="84">
        <f>F29*G29</f>
        <v>0</v>
      </c>
      <c r="I29" s="50"/>
      <c r="J29" s="60"/>
      <c r="K29" s="72"/>
    </row>
    <row r="30" spans="1:11" x14ac:dyDescent="0.25">
      <c r="A30" s="240" t="s">
        <v>37</v>
      </c>
      <c r="B30" s="241"/>
      <c r="C30" s="242"/>
      <c r="D30" s="136" t="s">
        <v>7</v>
      </c>
      <c r="E30" s="85"/>
      <c r="F30" s="86"/>
      <c r="G30" s="87">
        <f>B16+4*B17</f>
        <v>676</v>
      </c>
      <c r="H30" s="135">
        <f t="shared" ref="H30:H31" si="0">F30*G30</f>
        <v>0</v>
      </c>
      <c r="I30" s="50"/>
      <c r="J30" s="60"/>
      <c r="K30" s="72"/>
    </row>
    <row r="31" spans="1:11" ht="48.75" customHeight="1" x14ac:dyDescent="0.25">
      <c r="A31" s="244" t="s">
        <v>78</v>
      </c>
      <c r="B31" s="245"/>
      <c r="C31" s="245"/>
      <c r="D31" s="136" t="s">
        <v>7</v>
      </c>
      <c r="E31" s="213" t="s">
        <v>73</v>
      </c>
      <c r="F31" s="215"/>
      <c r="G31" s="87">
        <v>1300</v>
      </c>
      <c r="H31" s="135">
        <f t="shared" si="0"/>
        <v>0</v>
      </c>
      <c r="I31" s="50"/>
      <c r="J31" s="186"/>
      <c r="K31" s="185"/>
    </row>
    <row r="32" spans="1:11" ht="15.75" thickBot="1" x14ac:dyDescent="0.3">
      <c r="A32" s="88"/>
      <c r="B32" s="89"/>
      <c r="C32" s="89"/>
      <c r="D32" s="89"/>
      <c r="E32" s="90"/>
      <c r="F32" s="90"/>
      <c r="G32" s="91" t="s">
        <v>27</v>
      </c>
      <c r="H32" s="92">
        <f>SUM(H23:H31)</f>
        <v>0</v>
      </c>
      <c r="I32" s="93"/>
      <c r="J32" s="94"/>
      <c r="K32" s="95"/>
    </row>
    <row r="33" spans="1:13" ht="15.75" thickBot="1" x14ac:dyDescent="0.3">
      <c r="A33" s="96"/>
      <c r="B33" s="97"/>
      <c r="C33" s="97"/>
      <c r="D33" s="97"/>
      <c r="E33" s="98"/>
      <c r="F33" s="93"/>
      <c r="G33" s="93"/>
      <c r="H33" s="93"/>
      <c r="I33" s="93"/>
      <c r="J33" s="94" t="s">
        <v>28</v>
      </c>
      <c r="K33" s="99" t="s">
        <v>29</v>
      </c>
    </row>
    <row r="34" spans="1:13" ht="15.75" thickBot="1" x14ac:dyDescent="0.3">
      <c r="A34" s="96"/>
      <c r="B34" s="97"/>
      <c r="C34" s="97"/>
      <c r="D34" s="97"/>
      <c r="E34" s="93"/>
      <c r="F34" s="93"/>
      <c r="G34" s="93"/>
      <c r="H34" s="93" t="s">
        <v>30</v>
      </c>
      <c r="I34" s="100" t="s">
        <v>17</v>
      </c>
      <c r="J34" s="101">
        <f>H32*0.2</f>
        <v>0</v>
      </c>
      <c r="K34" s="102">
        <f>H32*1.2</f>
        <v>0</v>
      </c>
    </row>
    <row r="35" spans="1:13" ht="15.75" thickBot="1" x14ac:dyDescent="0.3">
      <c r="A35" s="103"/>
      <c r="B35" s="104"/>
      <c r="C35" s="104"/>
      <c r="D35" s="104"/>
      <c r="E35" s="104"/>
      <c r="F35" s="105"/>
      <c r="G35" s="106"/>
      <c r="H35" s="106"/>
      <c r="I35" s="107"/>
      <c r="J35" s="108"/>
      <c r="K35" s="109"/>
    </row>
    <row r="36" spans="1:13" ht="15.75" thickBot="1" x14ac:dyDescent="0.3">
      <c r="A36" s="110"/>
      <c r="B36" s="111"/>
      <c r="C36" s="111"/>
      <c r="D36" s="111"/>
      <c r="E36" s="111"/>
      <c r="F36" s="112"/>
      <c r="G36" s="113"/>
      <c r="H36" s="114"/>
      <c r="I36" s="115"/>
      <c r="J36" s="116"/>
      <c r="K36" s="117"/>
    </row>
    <row r="37" spans="1:13" x14ac:dyDescent="0.25">
      <c r="A37" s="118" t="s">
        <v>31</v>
      </c>
      <c r="B37" s="119"/>
      <c r="C37" s="119"/>
      <c r="D37" s="119"/>
      <c r="E37" s="119"/>
      <c r="F37" s="119"/>
      <c r="G37" s="120"/>
      <c r="H37" s="120"/>
      <c r="I37" s="121"/>
      <c r="J37" s="120"/>
      <c r="K37" s="120"/>
      <c r="L37" s="122"/>
      <c r="M37" s="122"/>
    </row>
    <row r="38" spans="1:13" x14ac:dyDescent="0.25">
      <c r="A38" s="123" t="s">
        <v>32</v>
      </c>
      <c r="B38" s="124"/>
      <c r="C38" s="124"/>
      <c r="D38" s="124"/>
      <c r="E38" s="124"/>
      <c r="F38" s="124"/>
      <c r="G38" s="125"/>
      <c r="H38" s="125"/>
      <c r="I38" s="126"/>
      <c r="J38" s="127"/>
      <c r="K38" s="128"/>
      <c r="L38" s="122"/>
      <c r="M38" s="122"/>
    </row>
    <row r="39" spans="1:13" x14ac:dyDescent="0.25">
      <c r="A39" s="243" t="s">
        <v>33</v>
      </c>
      <c r="B39" s="243"/>
      <c r="C39" s="243"/>
      <c r="D39" s="243"/>
      <c r="E39" s="243"/>
      <c r="F39" s="243"/>
      <c r="G39" s="243"/>
      <c r="H39" s="243"/>
      <c r="I39" s="243"/>
      <c r="J39" s="243"/>
      <c r="K39" s="243"/>
      <c r="L39" s="243"/>
      <c r="M39" s="243"/>
    </row>
    <row r="40" spans="1:13" x14ac:dyDescent="0.25">
      <c r="A40" s="142"/>
      <c r="B40" s="142"/>
      <c r="C40" s="142"/>
      <c r="D40" s="142"/>
      <c r="E40" s="142"/>
      <c r="F40" s="142"/>
      <c r="G40" s="142"/>
      <c r="H40" s="142"/>
      <c r="I40" s="142"/>
      <c r="J40" s="142"/>
      <c r="K40" s="142"/>
      <c r="L40" s="142"/>
      <c r="M40" s="142"/>
    </row>
    <row r="41" spans="1:13" x14ac:dyDescent="0.25">
      <c r="F41" s="3"/>
      <c r="H41" s="3"/>
      <c r="J41" s="3"/>
      <c r="K41" s="3"/>
    </row>
    <row r="42" spans="1:13" x14ac:dyDescent="0.25">
      <c r="A42" s="129"/>
      <c r="B42" s="129"/>
      <c r="C42" s="130"/>
      <c r="D42" s="131"/>
      <c r="E42" s="131"/>
      <c r="F42" s="131"/>
      <c r="G42" s="132" t="s">
        <v>34</v>
      </c>
      <c r="H42" s="132"/>
      <c r="I42" s="132"/>
      <c r="J42" s="3"/>
      <c r="K42" s="3"/>
    </row>
    <row r="43" spans="1:13" x14ac:dyDescent="0.25">
      <c r="A43" s="231" t="s">
        <v>35</v>
      </c>
      <c r="B43" s="231"/>
      <c r="C43" s="231"/>
      <c r="D43" s="133"/>
      <c r="E43" s="133"/>
      <c r="F43" s="130"/>
      <c r="G43" s="132" t="s">
        <v>36</v>
      </c>
      <c r="H43" s="132"/>
      <c r="I43" s="132"/>
      <c r="J43" s="3"/>
      <c r="K43" s="3"/>
    </row>
  </sheetData>
  <mergeCells count="7">
    <mergeCell ref="A39:M39"/>
    <mergeCell ref="A43:C43"/>
    <mergeCell ref="A24:C24"/>
    <mergeCell ref="A25:C25"/>
    <mergeCell ref="A28:C28"/>
    <mergeCell ref="A30:C30"/>
    <mergeCell ref="A31:C31"/>
  </mergeCells>
  <pageMargins left="0.7" right="0.7" top="0.75" bottom="0.75" header="0.3" footer="0.3"/>
  <pageSetup paperSize="9" scale="73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0"/>
    <pageSetUpPr fitToPage="1"/>
  </sheetPr>
  <dimension ref="A1:M45"/>
  <sheetViews>
    <sheetView topLeftCell="A10" workbookViewId="0">
      <selection activeCell="F25" sqref="F25:F33"/>
    </sheetView>
  </sheetViews>
  <sheetFormatPr defaultRowHeight="15" x14ac:dyDescent="0.25"/>
  <cols>
    <col min="1" max="1" width="20" customWidth="1"/>
    <col min="2" max="2" width="10.7109375" customWidth="1"/>
    <col min="3" max="3" width="16.7109375" customWidth="1"/>
    <col min="4" max="5" width="10.7109375" customWidth="1"/>
    <col min="6" max="6" width="12.28515625" customWidth="1"/>
    <col min="7" max="7" width="10.7109375" customWidth="1"/>
    <col min="8" max="8" width="13.7109375" customWidth="1"/>
    <col min="9" max="9" width="10.7109375" customWidth="1"/>
    <col min="10" max="10" width="13.5703125" customWidth="1"/>
    <col min="11" max="11" width="13.42578125" customWidth="1"/>
  </cols>
  <sheetData>
    <row r="1" spans="1:11" x14ac:dyDescent="0.25">
      <c r="A1" s="1" t="s">
        <v>62</v>
      </c>
      <c r="B1" s="2"/>
      <c r="C1" s="2"/>
      <c r="D1" s="2"/>
      <c r="E1" s="2"/>
      <c r="F1" s="2"/>
      <c r="G1" s="2"/>
      <c r="H1" s="2"/>
      <c r="I1" s="2"/>
      <c r="J1" s="2"/>
      <c r="K1" s="3"/>
    </row>
    <row r="2" spans="1:11" x14ac:dyDescent="0.25">
      <c r="A2" s="4"/>
      <c r="B2" s="2"/>
      <c r="C2" s="2"/>
      <c r="D2" s="2"/>
      <c r="E2" s="2"/>
      <c r="F2" s="2"/>
      <c r="G2" s="2"/>
      <c r="H2" s="2"/>
      <c r="I2" s="2"/>
      <c r="J2" s="2"/>
      <c r="K2" s="3"/>
    </row>
    <row r="3" spans="1:11" x14ac:dyDescent="0.25">
      <c r="A3" s="4" t="s">
        <v>0</v>
      </c>
      <c r="B3" s="2"/>
      <c r="C3" s="2"/>
      <c r="D3" s="2"/>
      <c r="E3" s="2"/>
      <c r="F3" s="2"/>
      <c r="G3" s="2"/>
      <c r="H3" s="2"/>
      <c r="I3" s="2"/>
      <c r="J3" s="2"/>
      <c r="K3" s="3"/>
    </row>
    <row r="4" spans="1:11" x14ac:dyDescent="0.25">
      <c r="A4" s="2"/>
      <c r="B4" s="179" t="s">
        <v>65</v>
      </c>
      <c r="C4" s="1"/>
      <c r="D4" s="178"/>
      <c r="E4" s="178"/>
      <c r="F4" s="178"/>
      <c r="G4" s="2"/>
      <c r="H4" s="2"/>
      <c r="I4" s="2"/>
      <c r="J4" s="2"/>
      <c r="K4" s="3"/>
    </row>
    <row r="5" spans="1:11" x14ac:dyDescent="0.25">
      <c r="A5" s="5" t="s">
        <v>1</v>
      </c>
      <c r="B5" s="2"/>
      <c r="C5" s="2"/>
      <c r="D5" s="2"/>
      <c r="E5" s="2"/>
      <c r="F5" s="2"/>
      <c r="G5" s="2"/>
      <c r="H5" s="2"/>
      <c r="I5" s="2"/>
      <c r="J5" s="2"/>
      <c r="K5" s="3"/>
    </row>
    <row r="6" spans="1:11" x14ac:dyDescent="0.25">
      <c r="A6" s="6"/>
      <c r="B6" s="2"/>
      <c r="C6" s="2"/>
      <c r="D6" s="2"/>
      <c r="E6" s="2"/>
      <c r="F6" s="2"/>
      <c r="G6" s="2"/>
      <c r="H6" s="2"/>
      <c r="I6" s="2"/>
      <c r="J6" s="2"/>
      <c r="K6" s="3"/>
    </row>
    <row r="7" spans="1:11" x14ac:dyDescent="0.25">
      <c r="A7" s="7" t="s">
        <v>2</v>
      </c>
      <c r="B7" s="2"/>
      <c r="C7" s="2"/>
      <c r="D7" s="2"/>
      <c r="E7" s="2"/>
      <c r="F7" s="2"/>
      <c r="G7" s="2"/>
      <c r="H7" s="2"/>
      <c r="I7" s="2"/>
      <c r="J7" s="2"/>
      <c r="K7" s="3"/>
    </row>
    <row r="8" spans="1:11" x14ac:dyDescent="0.25">
      <c r="A8" s="7" t="s">
        <v>3</v>
      </c>
      <c r="B8" s="2"/>
      <c r="C8" s="2"/>
      <c r="D8" s="2"/>
      <c r="E8" s="2"/>
      <c r="F8" s="2"/>
      <c r="G8" s="2"/>
      <c r="H8" s="2"/>
      <c r="I8" s="2"/>
      <c r="J8" s="2"/>
      <c r="K8" s="3"/>
    </row>
    <row r="9" spans="1:11" x14ac:dyDescent="0.25">
      <c r="A9" s="2"/>
      <c r="B9" s="2"/>
      <c r="C9" s="2"/>
      <c r="D9" s="2"/>
      <c r="E9" s="2"/>
      <c r="F9" s="2"/>
      <c r="G9" s="2"/>
      <c r="H9" s="2"/>
      <c r="I9" s="2"/>
      <c r="J9" s="2"/>
      <c r="K9" s="3"/>
    </row>
    <row r="10" spans="1:11" x14ac:dyDescent="0.25">
      <c r="A10" s="4" t="s">
        <v>4</v>
      </c>
      <c r="B10" s="4"/>
      <c r="C10" s="4"/>
      <c r="D10" s="6"/>
      <c r="E10" s="6"/>
      <c r="F10" s="4"/>
      <c r="G10" s="4"/>
      <c r="H10" s="4"/>
      <c r="I10" s="4"/>
      <c r="J10" s="4"/>
      <c r="K10" s="3"/>
    </row>
    <row r="11" spans="1:11" x14ac:dyDescent="0.25">
      <c r="A11" s="9" t="s">
        <v>54</v>
      </c>
      <c r="B11" s="181" t="s">
        <v>55</v>
      </c>
      <c r="C11" s="9"/>
      <c r="D11" s="8"/>
      <c r="E11" s="9"/>
      <c r="F11" s="8"/>
      <c r="G11" s="4"/>
      <c r="H11" s="4"/>
      <c r="I11" s="4"/>
      <c r="J11" s="4"/>
      <c r="K11" s="3"/>
    </row>
    <row r="12" spans="1:11" ht="16.5" thickBot="1" x14ac:dyDescent="0.3">
      <c r="A12" s="10"/>
      <c r="B12" s="10"/>
      <c r="C12" s="10"/>
      <c r="D12" s="10"/>
      <c r="E12" s="10"/>
      <c r="F12" s="11"/>
      <c r="G12" s="10"/>
      <c r="H12" s="11"/>
      <c r="I12" s="10"/>
      <c r="J12" s="11"/>
      <c r="K12" s="11"/>
    </row>
    <row r="13" spans="1:11" x14ac:dyDescent="0.25">
      <c r="A13" s="12" t="s">
        <v>5</v>
      </c>
      <c r="B13" s="13"/>
      <c r="C13" s="14"/>
      <c r="D13" s="15" t="s">
        <v>83</v>
      </c>
      <c r="E13" s="14"/>
      <c r="F13" s="16"/>
      <c r="G13" s="150"/>
      <c r="H13" s="144"/>
      <c r="I13" s="150"/>
      <c r="J13" s="144"/>
      <c r="K13" s="146"/>
    </row>
    <row r="14" spans="1:11" x14ac:dyDescent="0.25">
      <c r="A14" s="143" t="s">
        <v>54</v>
      </c>
      <c r="B14" s="8"/>
      <c r="C14" s="8"/>
      <c r="D14" s="8"/>
      <c r="E14" s="148"/>
      <c r="F14" s="149"/>
      <c r="G14" s="147"/>
      <c r="H14" s="225" t="s">
        <v>56</v>
      </c>
      <c r="I14" s="141"/>
      <c r="J14" s="226"/>
      <c r="K14" s="227"/>
    </row>
    <row r="15" spans="1:11" x14ac:dyDescent="0.25">
      <c r="A15" s="21"/>
      <c r="B15" s="8"/>
      <c r="C15" s="8"/>
      <c r="D15" s="8"/>
      <c r="E15" s="148"/>
      <c r="F15" s="149"/>
      <c r="G15" s="147"/>
      <c r="H15" s="225"/>
      <c r="I15" s="141"/>
      <c r="J15" s="226"/>
      <c r="K15" s="228"/>
    </row>
    <row r="16" spans="1:11" x14ac:dyDescent="0.25">
      <c r="A16" s="21"/>
      <c r="B16" s="8"/>
      <c r="H16" s="226"/>
      <c r="I16" s="226"/>
      <c r="J16" s="229"/>
      <c r="K16" s="228"/>
    </row>
    <row r="17" spans="1:11" ht="15.75" thickBot="1" x14ac:dyDescent="0.3">
      <c r="A17" s="21"/>
      <c r="B17" s="8"/>
      <c r="C17" s="8"/>
      <c r="D17" s="8"/>
      <c r="E17" s="148"/>
      <c r="F17" s="149"/>
      <c r="G17" s="147"/>
      <c r="H17" s="22"/>
      <c r="I17" s="23"/>
      <c r="J17" s="140"/>
      <c r="K17" s="230"/>
    </row>
    <row r="18" spans="1:11" x14ac:dyDescent="0.25">
      <c r="A18" s="25" t="s">
        <v>6</v>
      </c>
      <c r="B18" s="26">
        <v>3770</v>
      </c>
      <c r="C18" s="8" t="s">
        <v>7</v>
      </c>
      <c r="D18" s="8"/>
      <c r="E18" s="8"/>
      <c r="F18" s="18"/>
      <c r="G18" s="8"/>
      <c r="H18" s="22"/>
      <c r="I18" s="23"/>
      <c r="J18" s="226"/>
      <c r="K18" s="27"/>
    </row>
    <row r="19" spans="1:11" x14ac:dyDescent="0.25">
      <c r="A19" s="28" t="s">
        <v>8</v>
      </c>
      <c r="B19" s="29">
        <v>7.5</v>
      </c>
      <c r="C19" s="8" t="s">
        <v>7</v>
      </c>
      <c r="E19" s="8"/>
      <c r="F19" s="18"/>
      <c r="G19" s="8"/>
      <c r="H19" s="18"/>
      <c r="I19" s="8"/>
      <c r="J19" s="30"/>
      <c r="K19" s="24"/>
    </row>
    <row r="20" spans="1:11" x14ac:dyDescent="0.25">
      <c r="A20" s="31" t="s">
        <v>9</v>
      </c>
      <c r="B20" s="32">
        <f>B18*B19</f>
        <v>28275</v>
      </c>
      <c r="C20" s="8" t="s">
        <v>10</v>
      </c>
      <c r="D20" s="147"/>
      <c r="E20" s="8"/>
      <c r="F20" s="18"/>
      <c r="G20" s="8"/>
      <c r="H20" s="18"/>
      <c r="I20" s="8"/>
      <c r="J20" s="30"/>
      <c r="K20" s="24"/>
    </row>
    <row r="21" spans="1:11" ht="15.75" thickBot="1" x14ac:dyDescent="0.3">
      <c r="A21" s="33" t="s">
        <v>11</v>
      </c>
      <c r="B21" s="34">
        <v>100</v>
      </c>
      <c r="C21" s="21" t="s">
        <v>10</v>
      </c>
      <c r="D21" s="147"/>
      <c r="E21" s="8"/>
      <c r="F21" s="18"/>
      <c r="G21" s="8"/>
      <c r="H21" s="18"/>
      <c r="I21" s="8"/>
      <c r="J21" s="30"/>
      <c r="K21" s="24"/>
    </row>
    <row r="22" spans="1:11" ht="15.75" thickBot="1" x14ac:dyDescent="0.3">
      <c r="A22" s="35"/>
      <c r="B22" s="36"/>
      <c r="C22" s="8"/>
      <c r="D22" s="8"/>
      <c r="E22" s="8"/>
      <c r="F22" s="18"/>
      <c r="G22" s="8"/>
      <c r="H22" s="18"/>
      <c r="I22" s="8"/>
      <c r="J22" s="30"/>
      <c r="K22" s="24"/>
    </row>
    <row r="23" spans="1:11" ht="15.75" thickBot="1" x14ac:dyDescent="0.3">
      <c r="A23" s="35"/>
      <c r="B23" s="36"/>
      <c r="C23" s="8"/>
      <c r="D23" s="8"/>
      <c r="E23" s="8"/>
      <c r="F23" s="37" t="s">
        <v>12</v>
      </c>
      <c r="G23" s="38"/>
      <c r="H23" s="39" t="s">
        <v>13</v>
      </c>
      <c r="I23" s="40"/>
      <c r="J23" s="41"/>
      <c r="K23" s="42"/>
    </row>
    <row r="24" spans="1:11" ht="15.75" thickBot="1" x14ac:dyDescent="0.3">
      <c r="A24" s="43" t="s">
        <v>14</v>
      </c>
      <c r="B24" s="44"/>
      <c r="C24" s="45"/>
      <c r="D24" s="46" t="s">
        <v>15</v>
      </c>
      <c r="E24" s="47" t="s">
        <v>16</v>
      </c>
      <c r="F24" s="48" t="s">
        <v>17</v>
      </c>
      <c r="G24" s="47" t="s">
        <v>18</v>
      </c>
      <c r="H24" s="49" t="s">
        <v>17</v>
      </c>
      <c r="I24" s="50"/>
      <c r="J24" s="51"/>
      <c r="K24" s="24"/>
    </row>
    <row r="25" spans="1:11" x14ac:dyDescent="0.25">
      <c r="A25" s="52" t="s">
        <v>19</v>
      </c>
      <c r="B25" s="53"/>
      <c r="C25" s="54"/>
      <c r="D25" s="55" t="s">
        <v>7</v>
      </c>
      <c r="E25" s="56" t="s">
        <v>20</v>
      </c>
      <c r="F25" s="57"/>
      <c r="G25" s="58">
        <f>B19*2</f>
        <v>15</v>
      </c>
      <c r="H25" s="59">
        <f>F25*G25</f>
        <v>0</v>
      </c>
      <c r="I25" s="50"/>
      <c r="J25" s="60"/>
      <c r="K25" s="61"/>
    </row>
    <row r="26" spans="1:11" ht="25.15" customHeight="1" x14ac:dyDescent="0.25">
      <c r="A26" s="234" t="s">
        <v>82</v>
      </c>
      <c r="B26" s="235"/>
      <c r="C26" s="236"/>
      <c r="D26" s="163" t="s">
        <v>22</v>
      </c>
      <c r="E26" s="74" t="s">
        <v>20</v>
      </c>
      <c r="F26" s="164"/>
      <c r="G26" s="76">
        <v>2250</v>
      </c>
      <c r="H26" s="76">
        <f>G26*F26</f>
        <v>0</v>
      </c>
      <c r="I26" s="50"/>
      <c r="J26" s="77"/>
      <c r="K26" s="72"/>
    </row>
    <row r="27" spans="1:11" ht="15" customHeight="1" x14ac:dyDescent="0.25">
      <c r="A27" s="232" t="s">
        <v>21</v>
      </c>
      <c r="B27" s="233"/>
      <c r="C27" s="233"/>
      <c r="D27" s="136" t="s">
        <v>22</v>
      </c>
      <c r="E27" s="166"/>
      <c r="F27" s="162"/>
      <c r="G27" s="167">
        <f>B20+B21</f>
        <v>28375</v>
      </c>
      <c r="H27" s="165">
        <f t="shared" ref="H27:H31" si="0">F27*G27</f>
        <v>0</v>
      </c>
      <c r="I27" s="50"/>
      <c r="J27" s="77"/>
      <c r="K27" s="72"/>
    </row>
    <row r="28" spans="1:11" x14ac:dyDescent="0.25">
      <c r="A28" s="78" t="s">
        <v>25</v>
      </c>
      <c r="B28" s="79"/>
      <c r="C28" s="79"/>
      <c r="D28" s="80" t="s">
        <v>26</v>
      </c>
      <c r="E28" s="81" t="s">
        <v>20</v>
      </c>
      <c r="F28" s="82"/>
      <c r="G28" s="83">
        <f>B20+B21</f>
        <v>28375</v>
      </c>
      <c r="H28" s="84">
        <f t="shared" si="0"/>
        <v>0</v>
      </c>
      <c r="I28" s="50"/>
      <c r="J28" s="60"/>
      <c r="K28" s="72"/>
    </row>
    <row r="29" spans="1:11" ht="15" customHeight="1" x14ac:dyDescent="0.25">
      <c r="A29" s="66" t="s">
        <v>23</v>
      </c>
      <c r="B29" s="67"/>
      <c r="C29" s="68"/>
      <c r="D29" s="69" t="s">
        <v>22</v>
      </c>
      <c r="E29" s="70" t="s">
        <v>46</v>
      </c>
      <c r="F29" s="71"/>
      <c r="G29" s="172">
        <f>B20+B21</f>
        <v>28375</v>
      </c>
      <c r="H29" s="87">
        <f t="shared" si="0"/>
        <v>0</v>
      </c>
      <c r="I29" s="50"/>
      <c r="J29" s="60"/>
      <c r="K29" s="72"/>
    </row>
    <row r="30" spans="1:11" ht="15" customHeight="1" x14ac:dyDescent="0.25">
      <c r="A30" s="237" t="s">
        <v>48</v>
      </c>
      <c r="B30" s="238"/>
      <c r="C30" s="239"/>
      <c r="D30" s="80" t="s">
        <v>26</v>
      </c>
      <c r="E30" s="81" t="s">
        <v>20</v>
      </c>
      <c r="F30" s="217"/>
      <c r="G30" s="172">
        <f>B21+B20</f>
        <v>28375</v>
      </c>
      <c r="H30" s="218">
        <f t="shared" si="0"/>
        <v>0</v>
      </c>
      <c r="I30" s="50"/>
      <c r="J30" s="60"/>
      <c r="K30" s="72"/>
    </row>
    <row r="31" spans="1:11" x14ac:dyDescent="0.25">
      <c r="A31" s="66" t="s">
        <v>23</v>
      </c>
      <c r="B31" s="67"/>
      <c r="C31" s="68"/>
      <c r="D31" s="69" t="s">
        <v>22</v>
      </c>
      <c r="E31" s="70" t="s">
        <v>46</v>
      </c>
      <c r="F31" s="71"/>
      <c r="G31" s="165">
        <f>B20+B21</f>
        <v>28375</v>
      </c>
      <c r="H31" s="165">
        <f t="shared" si="0"/>
        <v>0</v>
      </c>
      <c r="I31" s="50"/>
      <c r="J31" s="60"/>
      <c r="K31" s="72"/>
    </row>
    <row r="32" spans="1:11" x14ac:dyDescent="0.25">
      <c r="A32" s="240" t="s">
        <v>37</v>
      </c>
      <c r="B32" s="241"/>
      <c r="C32" s="242"/>
      <c r="D32" s="136" t="s">
        <v>7</v>
      </c>
      <c r="E32" s="85"/>
      <c r="F32" s="86"/>
      <c r="G32" s="87">
        <f>B18+4*B19</f>
        <v>3800</v>
      </c>
      <c r="H32" s="135">
        <f t="shared" ref="H32:H33" si="1">F32*G32</f>
        <v>0</v>
      </c>
      <c r="I32" s="50"/>
      <c r="J32" s="60"/>
      <c r="K32" s="72"/>
    </row>
    <row r="33" spans="1:13" s="224" customFormat="1" ht="44.25" customHeight="1" thickBot="1" x14ac:dyDescent="0.3">
      <c r="A33" s="248" t="s">
        <v>78</v>
      </c>
      <c r="B33" s="249"/>
      <c r="C33" s="249"/>
      <c r="D33" s="219" t="s">
        <v>7</v>
      </c>
      <c r="E33" s="213" t="s">
        <v>73</v>
      </c>
      <c r="F33" s="215"/>
      <c r="G33" s="220">
        <f>B18*2-600</f>
        <v>6940</v>
      </c>
      <c r="H33" s="169">
        <f t="shared" si="1"/>
        <v>0</v>
      </c>
      <c r="I33" s="221"/>
      <c r="J33" s="222"/>
      <c r="K33" s="223"/>
    </row>
    <row r="34" spans="1:13" ht="15.75" thickBot="1" x14ac:dyDescent="0.3">
      <c r="A34" s="88"/>
      <c r="B34" s="89"/>
      <c r="C34" s="89"/>
      <c r="D34" s="89"/>
      <c r="E34" s="90"/>
      <c r="F34" s="90"/>
      <c r="G34" s="90" t="s">
        <v>27</v>
      </c>
      <c r="H34" s="175">
        <f>SUM(H25:H33)</f>
        <v>0</v>
      </c>
      <c r="I34" s="93"/>
      <c r="J34" s="94"/>
      <c r="K34" s="95"/>
    </row>
    <row r="35" spans="1:13" ht="15.75" thickBot="1" x14ac:dyDescent="0.3">
      <c r="A35" s="96"/>
      <c r="B35" s="97"/>
      <c r="C35" s="97"/>
      <c r="D35" s="97"/>
      <c r="E35" s="98"/>
      <c r="F35" s="93"/>
      <c r="G35" s="93"/>
      <c r="H35" s="93"/>
      <c r="I35" s="93"/>
      <c r="J35" s="94" t="s">
        <v>28</v>
      </c>
      <c r="K35" s="99" t="s">
        <v>29</v>
      </c>
    </row>
    <row r="36" spans="1:13" ht="15.75" thickBot="1" x14ac:dyDescent="0.3">
      <c r="A36" s="96"/>
      <c r="B36" s="97"/>
      <c r="C36" s="97"/>
      <c r="D36" s="97"/>
      <c r="E36" s="93"/>
      <c r="F36" s="93"/>
      <c r="G36" s="93"/>
      <c r="H36" s="93" t="s">
        <v>30</v>
      </c>
      <c r="I36" s="100" t="s">
        <v>17</v>
      </c>
      <c r="J36" s="101">
        <f>H34*0.2</f>
        <v>0</v>
      </c>
      <c r="K36" s="102">
        <f>H34*1.2</f>
        <v>0</v>
      </c>
    </row>
    <row r="37" spans="1:13" ht="15.75" thickBot="1" x14ac:dyDescent="0.3">
      <c r="A37" s="103"/>
      <c r="B37" s="104"/>
      <c r="C37" s="104"/>
      <c r="D37" s="104"/>
      <c r="E37" s="104"/>
      <c r="F37" s="105"/>
      <c r="G37" s="106"/>
      <c r="H37" s="106"/>
      <c r="I37" s="107"/>
      <c r="J37" s="108"/>
      <c r="K37" s="109"/>
    </row>
    <row r="38" spans="1:13" ht="15.75" thickBot="1" x14ac:dyDescent="0.3">
      <c r="A38" s="110"/>
      <c r="B38" s="111"/>
      <c r="C38" s="111"/>
      <c r="D38" s="111"/>
      <c r="E38" s="111"/>
      <c r="F38" s="112"/>
      <c r="G38" s="113"/>
      <c r="H38" s="114"/>
      <c r="I38" s="115"/>
      <c r="J38" s="116"/>
      <c r="K38" s="117"/>
    </row>
    <row r="39" spans="1:13" x14ac:dyDescent="0.25">
      <c r="A39" s="118" t="s">
        <v>31</v>
      </c>
      <c r="B39" s="119"/>
      <c r="C39" s="119"/>
      <c r="D39" s="119"/>
      <c r="E39" s="119"/>
      <c r="F39" s="119"/>
      <c r="G39" s="120"/>
      <c r="H39" s="120"/>
      <c r="I39" s="121"/>
      <c r="J39" s="120"/>
      <c r="K39" s="120"/>
      <c r="L39" s="122"/>
      <c r="M39" s="122"/>
    </row>
    <row r="40" spans="1:13" x14ac:dyDescent="0.25">
      <c r="A40" s="123" t="s">
        <v>32</v>
      </c>
      <c r="B40" s="124"/>
      <c r="C40" s="124"/>
      <c r="D40" s="124"/>
      <c r="E40" s="124"/>
      <c r="F40" s="124"/>
      <c r="G40" s="125"/>
      <c r="H40" s="125"/>
      <c r="I40" s="126"/>
      <c r="J40" s="127"/>
      <c r="K40" s="128"/>
      <c r="L40" s="122"/>
      <c r="M40" s="122"/>
    </row>
    <row r="41" spans="1:13" x14ac:dyDescent="0.25">
      <c r="A41" s="243" t="s">
        <v>33</v>
      </c>
      <c r="B41" s="243"/>
      <c r="C41" s="243"/>
      <c r="D41" s="243"/>
      <c r="E41" s="243"/>
      <c r="F41" s="243"/>
      <c r="G41" s="243"/>
      <c r="H41" s="243"/>
      <c r="I41" s="243"/>
      <c r="J41" s="243"/>
      <c r="K41" s="243"/>
      <c r="L41" s="243"/>
      <c r="M41" s="243"/>
    </row>
    <row r="42" spans="1:13" x14ac:dyDescent="0.25">
      <c r="A42" s="138"/>
      <c r="B42" s="138"/>
      <c r="C42" s="138"/>
      <c r="D42" s="138"/>
      <c r="E42" s="138"/>
      <c r="F42" s="138"/>
      <c r="G42" s="138"/>
      <c r="H42" s="138"/>
      <c r="I42" s="138"/>
      <c r="J42" s="138"/>
      <c r="K42" s="138"/>
      <c r="L42" s="138"/>
      <c r="M42" s="138"/>
    </row>
    <row r="43" spans="1:13" x14ac:dyDescent="0.25">
      <c r="F43" s="3"/>
      <c r="H43" s="3"/>
      <c r="J43" s="3"/>
      <c r="K43" s="3"/>
    </row>
    <row r="44" spans="1:13" x14ac:dyDescent="0.25">
      <c r="A44" s="129"/>
      <c r="B44" s="129"/>
      <c r="C44" s="130"/>
      <c r="D44" s="131"/>
      <c r="E44" s="131"/>
      <c r="F44" s="131"/>
      <c r="G44" s="132" t="s">
        <v>34</v>
      </c>
      <c r="H44" s="132"/>
      <c r="I44" s="132"/>
      <c r="J44" s="3"/>
      <c r="K44" s="3"/>
    </row>
    <row r="45" spans="1:13" x14ac:dyDescent="0.25">
      <c r="A45" s="231" t="s">
        <v>35</v>
      </c>
      <c r="B45" s="231"/>
      <c r="C45" s="231"/>
      <c r="D45" s="133"/>
      <c r="E45" s="133"/>
      <c r="F45" s="130"/>
      <c r="G45" s="132" t="s">
        <v>36</v>
      </c>
      <c r="H45" s="132"/>
      <c r="I45" s="132"/>
      <c r="J45" s="3"/>
      <c r="K45" s="3"/>
    </row>
  </sheetData>
  <mergeCells count="7">
    <mergeCell ref="A41:M41"/>
    <mergeCell ref="A45:C45"/>
    <mergeCell ref="A26:C26"/>
    <mergeCell ref="A30:C30"/>
    <mergeCell ref="A32:C32"/>
    <mergeCell ref="A27:C27"/>
    <mergeCell ref="A33:C33"/>
  </mergeCells>
  <pageMargins left="0.7" right="0.7" top="0.75" bottom="0.75" header="0.3" footer="0.3"/>
  <pageSetup paperSize="9" scale="6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B2:M10"/>
  <sheetViews>
    <sheetView topLeftCell="B1" zoomScaleNormal="100" workbookViewId="0">
      <selection activeCell="E14" sqref="E14"/>
    </sheetView>
  </sheetViews>
  <sheetFormatPr defaultRowHeight="15" x14ac:dyDescent="0.25"/>
  <cols>
    <col min="1" max="1" width="3.7109375" customWidth="1"/>
    <col min="2" max="2" width="4.28515625" customWidth="1"/>
    <col min="3" max="3" width="11.28515625" customWidth="1"/>
    <col min="4" max="4" width="7.28515625" customWidth="1"/>
    <col min="5" max="5" width="36.28515625" customWidth="1"/>
    <col min="6" max="8" width="11.28515625" customWidth="1"/>
    <col min="9" max="9" width="14.28515625" customWidth="1"/>
    <col min="10" max="10" width="15.140625" customWidth="1"/>
    <col min="11" max="11" width="14.28515625" bestFit="1" customWidth="1"/>
  </cols>
  <sheetData>
    <row r="2" spans="2:13" x14ac:dyDescent="0.25">
      <c r="B2" s="193" t="s">
        <v>77</v>
      </c>
      <c r="C2" s="151"/>
      <c r="D2" s="151"/>
      <c r="E2" s="151"/>
      <c r="F2" s="137"/>
      <c r="G2" s="137"/>
      <c r="H2" s="137"/>
      <c r="I2" s="137"/>
    </row>
    <row r="3" spans="2:13" ht="15.75" thickBot="1" x14ac:dyDescent="0.3">
      <c r="B3" s="250"/>
      <c r="C3" s="251"/>
      <c r="D3" s="251"/>
      <c r="E3" s="251"/>
      <c r="F3" s="251"/>
      <c r="G3" s="251"/>
      <c r="H3" s="251"/>
      <c r="I3" s="251"/>
    </row>
    <row r="4" spans="2:13" ht="32.450000000000003" customHeight="1" thickBot="1" x14ac:dyDescent="0.3">
      <c r="B4" s="194" t="s">
        <v>38</v>
      </c>
      <c r="C4" s="195" t="s">
        <v>39</v>
      </c>
      <c r="D4" s="195" t="s">
        <v>40</v>
      </c>
      <c r="E4" s="195" t="s">
        <v>45</v>
      </c>
      <c r="F4" s="196" t="s">
        <v>42</v>
      </c>
      <c r="G4" s="197" t="s">
        <v>41</v>
      </c>
      <c r="H4" s="198" t="s">
        <v>43</v>
      </c>
      <c r="I4" s="198" t="s">
        <v>74</v>
      </c>
      <c r="J4" s="198" t="s">
        <v>75</v>
      </c>
      <c r="K4" s="152"/>
    </row>
    <row r="5" spans="2:13" ht="25.15" customHeight="1" x14ac:dyDescent="0.25">
      <c r="B5" s="199">
        <v>1</v>
      </c>
      <c r="C5" s="200" t="s">
        <v>66</v>
      </c>
      <c r="D5" s="200" t="s">
        <v>44</v>
      </c>
      <c r="E5" s="201" t="s">
        <v>50</v>
      </c>
      <c r="F5" s="202">
        <v>26.58</v>
      </c>
      <c r="G5" s="203">
        <v>27.63</v>
      </c>
      <c r="H5" s="204">
        <f>G5-F5</f>
        <v>1.0500000000000007</v>
      </c>
      <c r="I5" s="205">
        <f>'2605 Bátorová - Opatovská Nová '!H32</f>
        <v>0</v>
      </c>
      <c r="J5" s="205">
        <f t="shared" ref="J5:J8" si="0">I5*1.2</f>
        <v>0</v>
      </c>
      <c r="K5" s="192"/>
      <c r="L5" s="191"/>
      <c r="M5" s="191"/>
    </row>
    <row r="6" spans="2:13" x14ac:dyDescent="0.25">
      <c r="B6" s="206">
        <v>2</v>
      </c>
      <c r="C6" s="207" t="s">
        <v>67</v>
      </c>
      <c r="D6" s="207" t="s">
        <v>44</v>
      </c>
      <c r="E6" s="207" t="s">
        <v>68</v>
      </c>
      <c r="F6" s="208">
        <v>0</v>
      </c>
      <c r="G6" s="209">
        <v>0.997</v>
      </c>
      <c r="H6" s="204">
        <f>G6-F6</f>
        <v>0.997</v>
      </c>
      <c r="I6" s="205">
        <f>'2597 Veľká Čalomija'!H32</f>
        <v>0</v>
      </c>
      <c r="J6" s="205">
        <f t="shared" si="0"/>
        <v>0</v>
      </c>
      <c r="K6" s="192"/>
      <c r="L6" s="191"/>
      <c r="M6" s="191"/>
    </row>
    <row r="7" spans="2:13" ht="30" customHeight="1" x14ac:dyDescent="0.25">
      <c r="B7" s="206">
        <v>3</v>
      </c>
      <c r="C7" s="207" t="s">
        <v>70</v>
      </c>
      <c r="D7" s="207" t="s">
        <v>44</v>
      </c>
      <c r="E7" s="210" t="s">
        <v>84</v>
      </c>
      <c r="F7" s="208">
        <v>12.385</v>
      </c>
      <c r="G7" s="209">
        <v>13.035</v>
      </c>
      <c r="H7" s="204">
        <f>G7-F7</f>
        <v>0.65000000000000036</v>
      </c>
      <c r="I7" s="205">
        <f>'2602 Veľké Zlievce - Bušince'!H32</f>
        <v>0</v>
      </c>
      <c r="J7" s="205">
        <f>I7*1.2</f>
        <v>0</v>
      </c>
      <c r="K7" s="192"/>
      <c r="L7" s="191"/>
      <c r="M7" s="191"/>
    </row>
    <row r="8" spans="2:13" ht="26.45" customHeight="1" thickBot="1" x14ac:dyDescent="0.3">
      <c r="B8" s="206">
        <v>4</v>
      </c>
      <c r="C8" s="207" t="s">
        <v>69</v>
      </c>
      <c r="D8" s="207" t="s">
        <v>44</v>
      </c>
      <c r="E8" s="210" t="s">
        <v>55</v>
      </c>
      <c r="F8" s="208">
        <v>20.925000000000001</v>
      </c>
      <c r="G8" s="209">
        <v>24.695</v>
      </c>
      <c r="H8" s="204">
        <f>G8-F8</f>
        <v>3.7699999999999996</v>
      </c>
      <c r="I8" s="205">
        <f>'527 Kosihy nad Ipľom - Koláre'!H34</f>
        <v>0</v>
      </c>
      <c r="J8" s="205">
        <f t="shared" si="0"/>
        <v>0</v>
      </c>
      <c r="K8" s="192"/>
      <c r="L8" s="191"/>
      <c r="M8" s="191"/>
    </row>
    <row r="9" spans="2:13" ht="15.75" thickBot="1" x14ac:dyDescent="0.3">
      <c r="B9" s="252" t="s">
        <v>76</v>
      </c>
      <c r="C9" s="253"/>
      <c r="D9" s="253"/>
      <c r="E9" s="253"/>
      <c r="F9" s="253"/>
      <c r="G9" s="253"/>
      <c r="H9" s="211">
        <f>SUM(H5:H8)</f>
        <v>6.4670000000000005</v>
      </c>
      <c r="I9" s="212">
        <f>SUM(I5:I8)</f>
        <v>0</v>
      </c>
      <c r="J9" s="212">
        <f>SUM(J5:J8)</f>
        <v>0</v>
      </c>
      <c r="K9" s="152"/>
    </row>
    <row r="10" spans="2:13" x14ac:dyDescent="0.25">
      <c r="I10" s="171"/>
    </row>
  </sheetData>
  <mergeCells count="2">
    <mergeCell ref="B3:I3"/>
    <mergeCell ref="B9:G9"/>
  </mergeCells>
  <pageMargins left="0.7" right="0.7" top="0.75" bottom="0.75" header="0.3" footer="0.3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f:fields xmlns:f="http://schemas.fabasoft.com/folio/2007/fields">
  <f:record>
    <f:field ref="objname" par="" text="Rozpočty VK neocenené" edit="true"/>
    <f:field ref="objsubject" par="" text="" edit="true"/>
    <f:field ref="objcreatedby" par="" text="Korytár, Oto, Ing."/>
    <f:field ref="objcreatedat" par="" date="2021-05-12T13:39:03" text="12. 5. 2021 13:39:03"/>
    <f:field ref="objchangedby" par="" text="Korytár, Oto, Ing."/>
    <f:field ref="objmodifiedat" par="" date="2021-05-12T13:39:09" text="12. 5. 2021 13:39:09"/>
    <f:field ref="doc_FSCFOLIO_1_1001_FieldDocumentNumber" par="" text=""/>
    <f:field ref="doc_FSCFOLIO_1_1001_FieldSubject" par="" text=""/>
    <f:field ref="FSCFOLIO_1_1001_FieldCurrentUser" par="" text="JUDr. Ivana Mesiariková"/>
    <f:field ref="CCAPRECONFIG_15_1001_Objektname" par="" text="Rozpočty VK neocenené"/>
  </f:record>
  <f:display par="" text="General">
    <f:field ref="objname" text="Meno"/>
    <f:field ref="objsubject" text="Vec"/>
    <f:field ref="objcreatedby" text="Vytvoril"/>
    <f:field ref="objcreatedat" text="Vytvorené deň/hodina"/>
    <f:field ref="objchangedby" text="Poslednú zmenu urobil"/>
    <f:field ref="objmodifiedat" text="Posledná zmena deň/hodina"/>
    <f:field ref="FSCFOLIO_1_1001_FieldCurrentUser" text="Aktuálny používateľ"/>
    <f:field ref="CCAPRECONFIG_15_1001_Objektname" text="Meno"/>
  </f:display>
  <f:display par="" text="Hromadná korešpondencia">
    <f:field ref="doc_FSCFOLIO_1_1001_FieldDocumentNumber" text="Číslo dokumentu"/>
    <f:field ref="doc_FSCFOLIO_1_1001_FieldSubject" text="Predmet"/>
  </f:display>
</f:fields>
</file>

<file path=customXml/itemProps1.xml><?xml version="1.0" encoding="utf-8"?>
<ds:datastoreItem xmlns:ds="http://schemas.openxmlformats.org/officeDocument/2006/customXml" ds:itemID="{4E8A9591-F074-446B-902F-511FF79C122F}">
  <ds:schemaRefs>
    <ds:schemaRef ds:uri="http://schemas.fabasoft.com/folio/2007/field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5</vt:i4>
      </vt:variant>
    </vt:vector>
  </HeadingPairs>
  <TitlesOfParts>
    <vt:vector size="5" baseType="lpstr">
      <vt:lpstr>2605 Bátorová - Opatovská Nová </vt:lpstr>
      <vt:lpstr>2597 Veľká Čalomija</vt:lpstr>
      <vt:lpstr>2602 Veľké Zlievce - Bušince</vt:lpstr>
      <vt:lpstr>527 Kosihy nad Ipľom - Koláre</vt:lpstr>
      <vt:lpstr>VK</vt:lpstr>
    </vt:vector>
  </TitlesOfParts>
  <Company>BBRSC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Alena Barlová</dc:creator>
  <cp:lastModifiedBy>Mesiariková Ivana</cp:lastModifiedBy>
  <cp:lastPrinted>2021-03-11T12:38:13Z</cp:lastPrinted>
  <dcterms:created xsi:type="dcterms:W3CDTF">2018-05-11T08:20:24Z</dcterms:created>
  <dcterms:modified xsi:type="dcterms:W3CDTF">2021-05-19T12:37:25Z</dcterms:modified>
</cp:coreProperties>
</file>